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2240" windowHeight="7755"/>
  </bookViews>
  <sheets>
    <sheet name="bimestre 1" sheetId="9" r:id="rId1"/>
    <sheet name="promedios" sheetId="10" r:id="rId2"/>
  </sheets>
  <definedNames>
    <definedName name="_xlnm._FilterDatabase" localSheetId="0" hidden="1">'bimestre 1'!$A$1:$AH$45</definedName>
    <definedName name="_xlnm.Print_Area" localSheetId="0">'bimestre 1'!$A$1:$AH$50</definedName>
  </definedNames>
  <calcPr calcId="145621"/>
</workbook>
</file>

<file path=xl/calcChain.xml><?xml version="1.0" encoding="utf-8"?>
<calcChain xmlns="http://schemas.openxmlformats.org/spreadsheetml/2006/main">
  <c r="E44" i="10" l="1"/>
  <c r="F44" i="10"/>
  <c r="G44" i="10"/>
  <c r="E45" i="10"/>
  <c r="F45" i="10"/>
  <c r="G45" i="10"/>
  <c r="A43" i="10"/>
  <c r="B43" i="10"/>
  <c r="C43" i="10"/>
  <c r="A39" i="10"/>
  <c r="B39" i="10"/>
  <c r="C39" i="10"/>
  <c r="A40" i="10"/>
  <c r="B40" i="10"/>
  <c r="C40" i="10"/>
  <c r="A41" i="10"/>
  <c r="B41" i="10"/>
  <c r="C41" i="10"/>
  <c r="A42" i="10"/>
  <c r="B42" i="10"/>
  <c r="C42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37" i="10"/>
  <c r="B37" i="10"/>
  <c r="C37" i="10"/>
  <c r="A38" i="10"/>
  <c r="B38" i="10"/>
  <c r="C38" i="10"/>
  <c r="A4" i="10"/>
  <c r="B4" i="10"/>
  <c r="C4" i="10"/>
  <c r="A5" i="10"/>
  <c r="B5" i="10"/>
  <c r="C5" i="10"/>
  <c r="A6" i="10"/>
  <c r="B6" i="10"/>
  <c r="C6" i="10"/>
  <c r="A7" i="10"/>
  <c r="B7" i="10"/>
  <c r="C7" i="10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B3" i="10"/>
  <c r="C3" i="10"/>
  <c r="A3" i="10"/>
  <c r="N11" i="9" l="1"/>
  <c r="P11" i="9" s="1"/>
  <c r="AF11" i="9" s="1"/>
  <c r="N12" i="9"/>
  <c r="O12" i="9" s="1"/>
  <c r="N13" i="9"/>
  <c r="O13" i="9" s="1"/>
  <c r="N14" i="9"/>
  <c r="O14" i="9" s="1"/>
  <c r="N15" i="9"/>
  <c r="P15" i="9" s="1"/>
  <c r="AF15" i="9" s="1"/>
  <c r="N16" i="9"/>
  <c r="O16" i="9" s="1"/>
  <c r="N17" i="9"/>
  <c r="O17" i="9" s="1"/>
  <c r="N18" i="9"/>
  <c r="O18" i="9" s="1"/>
  <c r="N19" i="9"/>
  <c r="P19" i="9" s="1"/>
  <c r="AF19" i="9" s="1"/>
  <c r="N20" i="9"/>
  <c r="P20" i="9" s="1"/>
  <c r="AF20" i="9" s="1"/>
  <c r="N21" i="9"/>
  <c r="O21" i="9" s="1"/>
  <c r="N22" i="9"/>
  <c r="P22" i="9" s="1"/>
  <c r="AF22" i="9" s="1"/>
  <c r="N23" i="9"/>
  <c r="O23" i="9" s="1"/>
  <c r="N24" i="9"/>
  <c r="O24" i="9" s="1"/>
  <c r="N25" i="9"/>
  <c r="P25" i="9" s="1"/>
  <c r="AF25" i="9" s="1"/>
  <c r="N26" i="9"/>
  <c r="P26" i="9" s="1"/>
  <c r="AF26" i="9" s="1"/>
  <c r="N27" i="9"/>
  <c r="O27" i="9" s="1"/>
  <c r="N28" i="9"/>
  <c r="O28" i="9" s="1"/>
  <c r="N29" i="9"/>
  <c r="P29" i="9" s="1"/>
  <c r="AF29" i="9" s="1"/>
  <c r="N30" i="9"/>
  <c r="O30" i="9" s="1"/>
  <c r="N31" i="9"/>
  <c r="O31" i="9" s="1"/>
  <c r="N32" i="9"/>
  <c r="O32" i="9" s="1"/>
  <c r="N33" i="9"/>
  <c r="P33" i="9" s="1"/>
  <c r="AF33" i="9" s="1"/>
  <c r="N34" i="9"/>
  <c r="P34" i="9" s="1"/>
  <c r="AF34" i="9" s="1"/>
  <c r="N35" i="9"/>
  <c r="O35" i="9" s="1"/>
  <c r="N36" i="9"/>
  <c r="O36" i="9" s="1"/>
  <c r="N37" i="9"/>
  <c r="O37" i="9" s="1"/>
  <c r="N38" i="9"/>
  <c r="O38" i="9" s="1"/>
  <c r="N39" i="9"/>
  <c r="O39" i="9" s="1"/>
  <c r="N40" i="9"/>
  <c r="O40" i="9" s="1"/>
  <c r="N41" i="9"/>
  <c r="P41" i="9" s="1"/>
  <c r="AF41" i="9" s="1"/>
  <c r="N42" i="9"/>
  <c r="P42" i="9" s="1"/>
  <c r="AF42" i="9" s="1"/>
  <c r="N43" i="9"/>
  <c r="O43" i="9" s="1"/>
  <c r="N44" i="9"/>
  <c r="O44" i="9" s="1"/>
  <c r="N45" i="9"/>
  <c r="P45" i="9" s="1"/>
  <c r="AF45" i="9" s="1"/>
  <c r="N46" i="9"/>
  <c r="O46" i="9" s="1"/>
  <c r="N47" i="9"/>
  <c r="O47" i="9" s="1"/>
  <c r="N48" i="9"/>
  <c r="O48" i="9" s="1"/>
  <c r="N49" i="9"/>
  <c r="P49" i="9" s="1"/>
  <c r="AF49" i="9" s="1"/>
  <c r="N50" i="9"/>
  <c r="P50" i="9" s="1"/>
  <c r="AF50" i="9" s="1"/>
  <c r="N10" i="9"/>
  <c r="P10" i="9" s="1"/>
  <c r="AF10" i="9" s="1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10" i="9"/>
  <c r="K5" i="9"/>
  <c r="AE11" i="9" s="1"/>
  <c r="K6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10" i="9"/>
  <c r="P48" i="9" l="1"/>
  <c r="AF48" i="9" s="1"/>
  <c r="P47" i="9"/>
  <c r="AF47" i="9" s="1"/>
  <c r="P44" i="9"/>
  <c r="AF44" i="9" s="1"/>
  <c r="P43" i="9"/>
  <c r="AF43" i="9" s="1"/>
  <c r="P40" i="9"/>
  <c r="AF40" i="9" s="1"/>
  <c r="P39" i="9"/>
  <c r="AF39" i="9" s="1"/>
  <c r="P36" i="9"/>
  <c r="AF36" i="9" s="1"/>
  <c r="P35" i="9"/>
  <c r="AF35" i="9" s="1"/>
  <c r="P32" i="9"/>
  <c r="AF32" i="9" s="1"/>
  <c r="P31" i="9"/>
  <c r="AF31" i="9" s="1"/>
  <c r="P28" i="9"/>
  <c r="AF28" i="9" s="1"/>
  <c r="P27" i="9"/>
  <c r="AF27" i="9" s="1"/>
  <c r="P24" i="9"/>
  <c r="AF24" i="9" s="1"/>
  <c r="P23" i="9"/>
  <c r="AF23" i="9" s="1"/>
  <c r="P14" i="9"/>
  <c r="AF14" i="9" s="1"/>
  <c r="P13" i="9"/>
  <c r="AF13" i="9" s="1"/>
  <c r="P12" i="9"/>
  <c r="AF12" i="9" s="1"/>
  <c r="O50" i="9"/>
  <c r="O42" i="9"/>
  <c r="O34" i="9"/>
  <c r="O26" i="9"/>
  <c r="O22" i="9"/>
  <c r="O49" i="9"/>
  <c r="O45" i="9"/>
  <c r="O41" i="9"/>
  <c r="O33" i="9"/>
  <c r="O29" i="9"/>
  <c r="O25" i="9"/>
  <c r="P46" i="9"/>
  <c r="AF46" i="9" s="1"/>
  <c r="P38" i="9"/>
  <c r="AF38" i="9" s="1"/>
  <c r="P30" i="9"/>
  <c r="AF30" i="9" s="1"/>
  <c r="P37" i="9"/>
  <c r="AF37" i="9" s="1"/>
  <c r="P21" i="9"/>
  <c r="AF21" i="9" s="1"/>
  <c r="O20" i="9"/>
  <c r="O19" i="9"/>
  <c r="P18" i="9"/>
  <c r="AF18" i="9" s="1"/>
  <c r="P17" i="9"/>
  <c r="AF17" i="9" s="1"/>
  <c r="P16" i="9"/>
  <c r="AF16" i="9" s="1"/>
  <c r="O15" i="9"/>
  <c r="O11" i="9"/>
  <c r="O10" i="9"/>
  <c r="AD12" i="9"/>
  <c r="AD10" i="9"/>
  <c r="AD47" i="9"/>
  <c r="AD43" i="9"/>
  <c r="AD39" i="9"/>
  <c r="AD35" i="9"/>
  <c r="AD31" i="9"/>
  <c r="AD27" i="9"/>
  <c r="AD23" i="9"/>
  <c r="AD19" i="9"/>
  <c r="AD15" i="9"/>
  <c r="AD11" i="9"/>
  <c r="AD49" i="9"/>
  <c r="AD45" i="9"/>
  <c r="AD41" i="9"/>
  <c r="AD37" i="9"/>
  <c r="AD33" i="9"/>
  <c r="AD29" i="9"/>
  <c r="AD25" i="9"/>
  <c r="AD21" i="9"/>
  <c r="AD17" i="9"/>
  <c r="AD13" i="9"/>
  <c r="AE50" i="9"/>
  <c r="AE48" i="9"/>
  <c r="AE46" i="9"/>
  <c r="AE44" i="9"/>
  <c r="AE42" i="9"/>
  <c r="AE40" i="9"/>
  <c r="AE38" i="9"/>
  <c r="AE36" i="9"/>
  <c r="AE34" i="9"/>
  <c r="AE32" i="9"/>
  <c r="AE30" i="9"/>
  <c r="AE28" i="9"/>
  <c r="AE26" i="9"/>
  <c r="AE24" i="9"/>
  <c r="AE22" i="9"/>
  <c r="AE20" i="9"/>
  <c r="AE18" i="9"/>
  <c r="AE16" i="9"/>
  <c r="AE14" i="9"/>
  <c r="AE12" i="9"/>
  <c r="AD50" i="9"/>
  <c r="AD48" i="9"/>
  <c r="AD46" i="9"/>
  <c r="AD44" i="9"/>
  <c r="AD42" i="9"/>
  <c r="AD40" i="9"/>
  <c r="AD38" i="9"/>
  <c r="AD36" i="9"/>
  <c r="AD34" i="9"/>
  <c r="AD32" i="9"/>
  <c r="AD30" i="9"/>
  <c r="AD28" i="9"/>
  <c r="AD26" i="9"/>
  <c r="AD24" i="9"/>
  <c r="AD22" i="9"/>
  <c r="AD20" i="9"/>
  <c r="AD18" i="9"/>
  <c r="AD16" i="9"/>
  <c r="AD14" i="9"/>
  <c r="AE10" i="9"/>
  <c r="AE49" i="9"/>
  <c r="AE47" i="9"/>
  <c r="AE45" i="9"/>
  <c r="AE43" i="9"/>
  <c r="AE41" i="9"/>
  <c r="AE39" i="9"/>
  <c r="AE37" i="9"/>
  <c r="AE35" i="9"/>
  <c r="AE33" i="9"/>
  <c r="AE31" i="9"/>
  <c r="AE29" i="9"/>
  <c r="AE27" i="9"/>
  <c r="AE25" i="9"/>
  <c r="AE23" i="9"/>
  <c r="AE21" i="9"/>
  <c r="AE19" i="9"/>
  <c r="AE17" i="9"/>
  <c r="AE15" i="9"/>
  <c r="AE13" i="9"/>
  <c r="AC48" i="9"/>
  <c r="AC49" i="9"/>
  <c r="AC50" i="9"/>
  <c r="AG50" i="9" l="1"/>
  <c r="AH50" i="9" s="1"/>
  <c r="D43" i="10" s="1"/>
  <c r="AG48" i="9"/>
  <c r="AH48" i="9" s="1"/>
  <c r="D41" i="10" s="1"/>
  <c r="AG49" i="9"/>
  <c r="AH49" i="9" s="1"/>
  <c r="D42" i="10" s="1"/>
  <c r="AC11" i="9"/>
  <c r="AG11" i="9" s="1"/>
  <c r="AH11" i="9" s="1"/>
  <c r="D4" i="10" s="1"/>
  <c r="AC12" i="9"/>
  <c r="AG12" i="9" s="1"/>
  <c r="AH12" i="9" s="1"/>
  <c r="D5" i="10" s="1"/>
  <c r="AC13" i="9"/>
  <c r="AG13" i="9" s="1"/>
  <c r="AH13" i="9" s="1"/>
  <c r="D6" i="10" s="1"/>
  <c r="AC14" i="9"/>
  <c r="AG14" i="9" s="1"/>
  <c r="AH14" i="9" s="1"/>
  <c r="D7" i="10" s="1"/>
  <c r="AC15" i="9"/>
  <c r="AG15" i="9" s="1"/>
  <c r="AH15" i="9" s="1"/>
  <c r="D8" i="10" s="1"/>
  <c r="AC16" i="9"/>
  <c r="AG16" i="9" s="1"/>
  <c r="AH16" i="9" s="1"/>
  <c r="D9" i="10" s="1"/>
  <c r="AC17" i="9"/>
  <c r="AG17" i="9" s="1"/>
  <c r="AH17" i="9" s="1"/>
  <c r="D10" i="10" s="1"/>
  <c r="AC18" i="9"/>
  <c r="AG18" i="9" s="1"/>
  <c r="AH18" i="9" s="1"/>
  <c r="D11" i="10" s="1"/>
  <c r="AC19" i="9"/>
  <c r="AG19" i="9" s="1"/>
  <c r="AH19" i="9" s="1"/>
  <c r="D12" i="10" s="1"/>
  <c r="AC20" i="9"/>
  <c r="AG20" i="9" s="1"/>
  <c r="AH20" i="9" s="1"/>
  <c r="D13" i="10" s="1"/>
  <c r="AC21" i="9"/>
  <c r="AG21" i="9" s="1"/>
  <c r="AH21" i="9" s="1"/>
  <c r="D14" i="10" s="1"/>
  <c r="AC22" i="9"/>
  <c r="AG22" i="9" s="1"/>
  <c r="AH22" i="9" s="1"/>
  <c r="D15" i="10" s="1"/>
  <c r="AC23" i="9"/>
  <c r="AG23" i="9" s="1"/>
  <c r="AH23" i="9" s="1"/>
  <c r="D16" i="10" s="1"/>
  <c r="AC24" i="9"/>
  <c r="AG24" i="9" s="1"/>
  <c r="AH24" i="9" s="1"/>
  <c r="D17" i="10" s="1"/>
  <c r="AC25" i="9"/>
  <c r="AG25" i="9" s="1"/>
  <c r="AH25" i="9" s="1"/>
  <c r="D18" i="10" s="1"/>
  <c r="AC26" i="9"/>
  <c r="AG26" i="9" s="1"/>
  <c r="AH26" i="9" s="1"/>
  <c r="D19" i="10" s="1"/>
  <c r="AC27" i="9"/>
  <c r="AG27" i="9" s="1"/>
  <c r="AH27" i="9" s="1"/>
  <c r="D20" i="10" s="1"/>
  <c r="AC28" i="9"/>
  <c r="AG28" i="9" s="1"/>
  <c r="AH28" i="9" s="1"/>
  <c r="D21" i="10" s="1"/>
  <c r="AC29" i="9"/>
  <c r="AG29" i="9" s="1"/>
  <c r="AH29" i="9" s="1"/>
  <c r="D22" i="10" s="1"/>
  <c r="AC30" i="9"/>
  <c r="AG30" i="9" s="1"/>
  <c r="AH30" i="9" s="1"/>
  <c r="D23" i="10" s="1"/>
  <c r="AC31" i="9"/>
  <c r="AG31" i="9" s="1"/>
  <c r="AH31" i="9" s="1"/>
  <c r="D24" i="10" s="1"/>
  <c r="AC32" i="9"/>
  <c r="AG32" i="9" s="1"/>
  <c r="AH32" i="9" s="1"/>
  <c r="D25" i="10" s="1"/>
  <c r="AC33" i="9"/>
  <c r="AG33" i="9" s="1"/>
  <c r="AH33" i="9" s="1"/>
  <c r="D26" i="10" s="1"/>
  <c r="AC34" i="9"/>
  <c r="AG34" i="9" s="1"/>
  <c r="AH34" i="9" s="1"/>
  <c r="D27" i="10" s="1"/>
  <c r="AC35" i="9"/>
  <c r="AG35" i="9" s="1"/>
  <c r="AH35" i="9" s="1"/>
  <c r="D28" i="10" s="1"/>
  <c r="AC36" i="9"/>
  <c r="AG36" i="9" s="1"/>
  <c r="AH36" i="9" s="1"/>
  <c r="D29" i="10" s="1"/>
  <c r="AC37" i="9"/>
  <c r="AG37" i="9" s="1"/>
  <c r="AH37" i="9" s="1"/>
  <c r="D30" i="10" s="1"/>
  <c r="AC38" i="9"/>
  <c r="AG38" i="9" s="1"/>
  <c r="AH38" i="9" s="1"/>
  <c r="D31" i="10" s="1"/>
  <c r="AC39" i="9"/>
  <c r="AG39" i="9" s="1"/>
  <c r="AH39" i="9" s="1"/>
  <c r="D32" i="10" s="1"/>
  <c r="AC40" i="9"/>
  <c r="AG40" i="9" s="1"/>
  <c r="AH40" i="9" s="1"/>
  <c r="D33" i="10" s="1"/>
  <c r="AC41" i="9"/>
  <c r="AG41" i="9" s="1"/>
  <c r="AH41" i="9" s="1"/>
  <c r="D34" i="10" s="1"/>
  <c r="AC42" i="9"/>
  <c r="AG42" i="9" s="1"/>
  <c r="AH42" i="9" s="1"/>
  <c r="D35" i="10" s="1"/>
  <c r="AC43" i="9"/>
  <c r="AG43" i="9" s="1"/>
  <c r="AH43" i="9" s="1"/>
  <c r="D36" i="10" s="1"/>
  <c r="AC44" i="9"/>
  <c r="AG44" i="9" s="1"/>
  <c r="AH44" i="9" s="1"/>
  <c r="D37" i="10" s="1"/>
  <c r="AC45" i="9"/>
  <c r="AG45" i="9" s="1"/>
  <c r="AH45" i="9" s="1"/>
  <c r="D38" i="10" s="1"/>
  <c r="AC46" i="9"/>
  <c r="AG46" i="9" s="1"/>
  <c r="AH46" i="9" s="1"/>
  <c r="D39" i="10" s="1"/>
  <c r="AC47" i="9"/>
  <c r="AG47" i="9" s="1"/>
  <c r="AH47" i="9" s="1"/>
  <c r="D40" i="10" s="1"/>
  <c r="AC10" i="9"/>
  <c r="H40" i="10" l="1"/>
  <c r="I40" i="10"/>
  <c r="AG10" i="9"/>
  <c r="AH10" i="9" s="1"/>
  <c r="D3" i="10" s="1"/>
  <c r="I43" i="10"/>
  <c r="H43" i="10"/>
  <c r="I42" i="10"/>
  <c r="H42" i="10"/>
  <c r="H41" i="10"/>
  <c r="I41" i="10"/>
  <c r="I39" i="10"/>
  <c r="H39" i="10"/>
  <c r="I38" i="10"/>
  <c r="H38" i="10"/>
  <c r="I37" i="10"/>
  <c r="H37" i="10"/>
  <c r="I36" i="10"/>
  <c r="H36" i="10"/>
  <c r="H35" i="10"/>
  <c r="I35" i="10"/>
  <c r="I34" i="10"/>
  <c r="H34" i="10"/>
  <c r="I33" i="10"/>
  <c r="H33" i="10"/>
  <c r="I32" i="10"/>
  <c r="H32" i="10"/>
  <c r="H31" i="10"/>
  <c r="I31" i="10"/>
  <c r="I30" i="10"/>
  <c r="H30" i="10"/>
  <c r="I29" i="10"/>
  <c r="H29" i="10"/>
  <c r="I28" i="10"/>
  <c r="H28" i="10"/>
  <c r="H27" i="10"/>
  <c r="I27" i="10"/>
  <c r="I26" i="10"/>
  <c r="H26" i="10"/>
  <c r="I25" i="10"/>
  <c r="H25" i="10"/>
  <c r="I24" i="10"/>
  <c r="H24" i="10"/>
  <c r="I23" i="10"/>
  <c r="H23" i="10"/>
  <c r="I22" i="10"/>
  <c r="H22" i="10"/>
  <c r="H21" i="10"/>
  <c r="I21" i="10"/>
  <c r="I20" i="10"/>
  <c r="H20" i="10"/>
  <c r="I19" i="10"/>
  <c r="H19" i="10"/>
  <c r="I18" i="10"/>
  <c r="H18" i="10"/>
  <c r="I17" i="10"/>
  <c r="H17" i="10"/>
  <c r="H16" i="10"/>
  <c r="I16" i="10"/>
  <c r="H15" i="10"/>
  <c r="I15" i="10"/>
  <c r="I14" i="10"/>
  <c r="H14" i="10"/>
  <c r="H13" i="10"/>
  <c r="I13" i="10"/>
  <c r="I12" i="10"/>
  <c r="H12" i="10"/>
  <c r="H11" i="10"/>
  <c r="I11" i="10"/>
  <c r="I10" i="10"/>
  <c r="H10" i="10"/>
  <c r="I9" i="10"/>
  <c r="H9" i="10"/>
  <c r="I8" i="10"/>
  <c r="H8" i="10"/>
  <c r="I7" i="10"/>
  <c r="H7" i="10"/>
  <c r="H6" i="10"/>
  <c r="I6" i="10"/>
  <c r="I5" i="10"/>
  <c r="H5" i="10"/>
  <c r="H4" i="10"/>
  <c r="I4" i="10"/>
  <c r="C7" i="9"/>
  <c r="D45" i="10" l="1"/>
  <c r="D44" i="10"/>
  <c r="I3" i="10"/>
  <c r="H3" i="10"/>
  <c r="I44" i="10"/>
  <c r="I45" i="10"/>
</calcChain>
</file>

<file path=xl/sharedStrings.xml><?xml version="1.0" encoding="utf-8"?>
<sst xmlns="http://schemas.openxmlformats.org/spreadsheetml/2006/main" count="132" uniqueCount="90">
  <si>
    <t>N°</t>
  </si>
  <si>
    <t>Matricula</t>
  </si>
  <si>
    <t>Nombre</t>
  </si>
  <si>
    <t>1-AM PRIMER AÑO GRUPO "A" MATUTINO</t>
  </si>
  <si>
    <t>Genero</t>
  </si>
  <si>
    <t>Criterio</t>
  </si>
  <si>
    <t>Valor porcentual</t>
  </si>
  <si>
    <t>Total</t>
  </si>
  <si>
    <t>Observaciones</t>
  </si>
  <si>
    <t>Calif</t>
  </si>
  <si>
    <t>Actividades</t>
  </si>
  <si>
    <t>Trabajos</t>
  </si>
  <si>
    <t>Participaciones</t>
  </si>
  <si>
    <t>Tareas</t>
  </si>
  <si>
    <t>Fecha</t>
  </si>
  <si>
    <t>Tarea</t>
  </si>
  <si>
    <t>Participacion</t>
  </si>
  <si>
    <t>1 Asistencias</t>
  </si>
  <si>
    <t>% de exa</t>
  </si>
  <si>
    <t>examen</t>
  </si>
  <si>
    <r>
      <rPr>
        <b/>
        <sz val="10"/>
        <color rgb="FFFF0000"/>
        <rFont val="Cambria"/>
        <family val="1"/>
      </rPr>
      <t>E</t>
    </r>
    <r>
      <rPr>
        <sz val="10"/>
        <color rgb="FF000000"/>
        <rFont val="Cambria"/>
        <family val="1"/>
      </rPr>
      <t>xamen</t>
    </r>
  </si>
  <si>
    <r>
      <rPr>
        <b/>
        <sz val="10"/>
        <color rgb="FFFF0000"/>
        <rFont val="Cambria"/>
        <family val="1"/>
      </rPr>
      <t>T</t>
    </r>
    <r>
      <rPr>
        <sz val="10"/>
        <color rgb="FF000000"/>
        <rFont val="Cambria"/>
        <family val="1"/>
      </rPr>
      <t>rabajos</t>
    </r>
  </si>
  <si>
    <r>
      <t>t</t>
    </r>
    <r>
      <rPr>
        <b/>
        <sz val="10"/>
        <color rgb="FFFF0000"/>
        <rFont val="Cambria"/>
        <family val="1"/>
      </rPr>
      <t>A</t>
    </r>
    <r>
      <rPr>
        <sz val="10"/>
        <color rgb="FF000000"/>
        <rFont val="Cambria"/>
        <family val="1"/>
      </rPr>
      <t>reas</t>
    </r>
  </si>
  <si>
    <t>Las celdas grises no deben modificarse</t>
  </si>
  <si>
    <t xml:space="preserve">ALCÁNTARA  FABIÁN ALDER EMMANUEL </t>
  </si>
  <si>
    <t>ACEVEDO VÁZQUEZ MARIANA MONTSERRAT</t>
  </si>
  <si>
    <t>APARICIO MARTÍNEZ BENITO</t>
  </si>
  <si>
    <t xml:space="preserve">CASTAÑEDA LEAL ANDREA FERNANDA </t>
  </si>
  <si>
    <t xml:space="preserve">ESTÉVEZ ESTÉVEZ JAQUELINE </t>
  </si>
  <si>
    <t>FERNÁNDEZ CESARÉOMARIA GUADALUPE</t>
  </si>
  <si>
    <t>FUENTES GALLARDO MIRIAM</t>
  </si>
  <si>
    <t xml:space="preserve">GÓMEZ DIONICIO ALEJANDRA </t>
  </si>
  <si>
    <t>GÓMEZ NICOLÁS JOSÉ MIGUEL</t>
  </si>
  <si>
    <t>GONZÁLEZ MORENO ROBERTO</t>
  </si>
  <si>
    <t xml:space="preserve">HEREDIA BUSTOS BELÉN </t>
  </si>
  <si>
    <t>HERNÁNDEZ SAAVEDRA LIZBETH JUDITH</t>
  </si>
  <si>
    <t>HIGUERAS CASTRO ADRIANA</t>
  </si>
  <si>
    <t>JIMÉNEZ ISLAS JOSÉ DOMINGO</t>
  </si>
  <si>
    <t>JUÁREZ DE HILARIO FÁTIMA JAQUELINE</t>
  </si>
  <si>
    <t>JUÁREZ TENTLE JUAN PABLO</t>
  </si>
  <si>
    <t>LANZAGORTA ARRIOLA CARLOS DANIEL</t>
  </si>
  <si>
    <t>LIMÓN NOLASCO IVÁN</t>
  </si>
  <si>
    <t>LÓPEZ GALICIA EDUARDO</t>
  </si>
  <si>
    <t>MARÍN RODRÍGUEZ MAYRA LORENA</t>
  </si>
  <si>
    <t xml:space="preserve">MARTÍNEZ MARTÍNEZ MARÍA GUADALUPE </t>
  </si>
  <si>
    <t>MARTÍNEZ OSORIO MANUEL ALEJANDRO</t>
  </si>
  <si>
    <t xml:space="preserve">MARTÍNEZ OSORIO JUAN LUIS </t>
  </si>
  <si>
    <t>MEDINA DE MARCOS DAVID</t>
  </si>
  <si>
    <t>MELO JIMÉNEZ ELÍAS</t>
  </si>
  <si>
    <t xml:space="preserve">MEZA REYES ARIAN </t>
  </si>
  <si>
    <t>MORALES JUÁREZ ISRAEL</t>
  </si>
  <si>
    <t xml:space="preserve">MORENO MARTÍNEZ ALAN </t>
  </si>
  <si>
    <t>MUÑOZ ORTIZ WENDY AURORA</t>
  </si>
  <si>
    <t>PALACIOS CRUZ MIRIAM ALEJANDRA</t>
  </si>
  <si>
    <t>PATIÑO JIMÉNEZ JOSÉ CARLOS</t>
  </si>
  <si>
    <t>PÉREZ ROSAS DIANA</t>
  </si>
  <si>
    <t xml:space="preserve">RAMÍREZ DENIS IRIS DANIELA </t>
  </si>
  <si>
    <t xml:space="preserve">RAMÍREZ FLORES MARIA FERNANDA </t>
  </si>
  <si>
    <t xml:space="preserve">RUÍZ GUERRERO KARINA  YOLANDA </t>
  </si>
  <si>
    <t>SÁNCHEZ HERNÁNDEZ MARCO ANTONIO</t>
  </si>
  <si>
    <t>SÁNCHEZ JIMÉNEZ ESMERALDA</t>
  </si>
  <si>
    <t>SÁNCHEZ MARCIAL LUIS ÁNGEL</t>
  </si>
  <si>
    <t>VÁZQUEZ GONZÁLEZ JUAN MANUEL</t>
  </si>
  <si>
    <t>VÁZQUEZ ROMERO JESSICA</t>
  </si>
  <si>
    <t>H</t>
  </si>
  <si>
    <t>M</t>
  </si>
  <si>
    <r>
      <rPr>
        <b/>
        <sz val="10"/>
        <color rgb="FFFF0000"/>
        <rFont val="Cambria"/>
        <family val="1"/>
      </rPr>
      <t>P</t>
    </r>
    <r>
      <rPr>
        <sz val="10"/>
        <color rgb="FF000000"/>
        <rFont val="Cambria"/>
        <family val="1"/>
      </rPr>
      <t>racticas</t>
    </r>
  </si>
  <si>
    <t>%</t>
  </si>
  <si>
    <t>faltas</t>
  </si>
  <si>
    <t>escritorio</t>
  </si>
  <si>
    <t>word</t>
  </si>
  <si>
    <t>cuestionario</t>
  </si>
  <si>
    <t>tareas</t>
  </si>
  <si>
    <t>practicas</t>
  </si>
  <si>
    <t>puntos</t>
  </si>
  <si>
    <t>total</t>
  </si>
  <si>
    <t>calif</t>
  </si>
  <si>
    <t>teclado</t>
  </si>
  <si>
    <t>definiciones</t>
  </si>
  <si>
    <t>ESPINOSA HUERTA MARIANA</t>
  </si>
  <si>
    <t xml:space="preserve">No </t>
  </si>
  <si>
    <t>Bimestre 1</t>
  </si>
  <si>
    <t>Bimestre 2</t>
  </si>
  <si>
    <t>Bimestre 3</t>
  </si>
  <si>
    <t>Bimestre 4</t>
  </si>
  <si>
    <t>Puntos</t>
  </si>
  <si>
    <t>Promedio</t>
  </si>
  <si>
    <t>promedio</t>
  </si>
  <si>
    <t>promedio sin bajas</t>
  </si>
  <si>
    <t>Concentrado de calificaciones ciclo 2014-2015 1ª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</si>
</sst>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rgb="FF000000"/>
      <name val="Calibri"/>
    </font>
    <font>
      <sz val="12"/>
      <color rgb="FF000000"/>
      <name val="Cambria"/>
      <family val="1"/>
    </font>
    <font>
      <b/>
      <sz val="14"/>
      <color rgb="FF000000"/>
      <name val="Cambria"/>
      <family val="1"/>
    </font>
    <font>
      <sz val="11"/>
      <color rgb="FF000000"/>
      <name val="Calibri"/>
      <family val="2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rgb="FF000000"/>
      <name val="Cambria"/>
      <family val="1"/>
    </font>
    <font>
      <sz val="10"/>
      <color rgb="FF000000"/>
      <name val="Arial"/>
      <family val="2"/>
    </font>
    <font>
      <b/>
      <sz val="8"/>
      <color rgb="FF000000"/>
      <name val="Cambria"/>
      <family val="1"/>
    </font>
    <font>
      <sz val="11"/>
      <color rgb="FF000000"/>
      <name val="Calibri"/>
    </font>
    <font>
      <sz val="8"/>
      <color rgb="FF000000"/>
      <name val="Cambria"/>
      <family val="1"/>
    </font>
    <font>
      <sz val="8"/>
      <color rgb="FF000000"/>
      <name val="Calibri"/>
      <family val="2"/>
    </font>
    <font>
      <b/>
      <sz val="9"/>
      <color rgb="FF000000"/>
      <name val="Cambria"/>
      <family val="1"/>
    </font>
    <font>
      <b/>
      <sz val="10"/>
      <color theme="0"/>
      <name val="Cambria"/>
      <family val="1"/>
    </font>
    <font>
      <sz val="8"/>
      <color theme="0"/>
      <name val="Calibri"/>
      <family val="2"/>
    </font>
    <font>
      <b/>
      <sz val="8"/>
      <color theme="0"/>
      <name val="Cambria"/>
      <family val="1"/>
    </font>
    <font>
      <b/>
      <sz val="10"/>
      <color rgb="FFFF0000"/>
      <name val="Cambria"/>
      <family val="1"/>
    </font>
    <font>
      <sz val="9"/>
      <color rgb="FF000000"/>
      <name val="Cambria"/>
      <family val="1"/>
    </font>
    <font>
      <sz val="9"/>
      <color rgb="FF000000"/>
      <name val="Cambria"/>
      <family val="1"/>
      <scheme val="maj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2" borderId="0"/>
    <xf numFmtId="0" fontId="3" fillId="2" borderId="0"/>
    <xf numFmtId="0" fontId="3" fillId="2" borderId="0"/>
    <xf numFmtId="0" fontId="3" fillId="2" borderId="0"/>
    <xf numFmtId="9" fontId="9" fillId="0" borderId="0" applyFont="0" applyFill="0" applyBorder="0" applyAlignment="0" applyProtection="0"/>
  </cellStyleXfs>
  <cellXfs count="79"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2" fillId="0" borderId="5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9" fontId="6" fillId="0" borderId="1" xfId="5" applyFont="1" applyFill="1" applyBorder="1" applyAlignment="1">
      <alignment horizontal="left" vertical="center"/>
    </xf>
    <xf numFmtId="9" fontId="2" fillId="0" borderId="1" xfId="5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textRotation="90" wrapText="1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 applyProtection="1">
      <alignment horizontal="left" vertical="center" textRotation="90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0" fontId="11" fillId="2" borderId="1" xfId="0" applyFont="1" applyFill="1" applyBorder="1" applyProtection="1">
      <protection locked="0"/>
    </xf>
    <xf numFmtId="2" fontId="15" fillId="3" borderId="1" xfId="0" applyNumberFormat="1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8" fillId="0" borderId="1" xfId="0" applyFont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11" fillId="0" borderId="1" xfId="0" applyFont="1" applyBorder="1" applyProtection="1"/>
    <xf numFmtId="9" fontId="11" fillId="0" borderId="1" xfId="5" applyFont="1" applyBorder="1" applyProtection="1"/>
    <xf numFmtId="16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164" fontId="14" fillId="3" borderId="1" xfId="0" applyNumberFormat="1" applyFont="1" applyFill="1" applyBorder="1"/>
    <xf numFmtId="164" fontId="1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2" fontId="14" fillId="3" borderId="1" xfId="0" applyNumberFormat="1" applyFont="1" applyFill="1" applyBorder="1"/>
    <xf numFmtId="2" fontId="0" fillId="2" borderId="0" xfId="0" applyNumberFormat="1" applyFill="1"/>
    <xf numFmtId="2" fontId="0" fillId="4" borderId="1" xfId="0" applyNumberFormat="1" applyFill="1" applyBorder="1"/>
    <xf numFmtId="0" fontId="0" fillId="4" borderId="1" xfId="0" applyFill="1" applyBorder="1"/>
    <xf numFmtId="0" fontId="19" fillId="5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0" fillId="6" borderId="0" xfId="0" applyFont="1" applyFill="1" applyAlignment="1">
      <alignment horizontal="center" vertical="center"/>
    </xf>
    <xf numFmtId="2" fontId="20" fillId="6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Porcentaje" xfId="5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topLeftCell="A8" zoomScaleNormal="100" zoomScaleSheetLayoutView="100" workbookViewId="0">
      <selection activeCell="N33" sqref="N33"/>
    </sheetView>
  </sheetViews>
  <sheetFormatPr baseColWidth="10" defaultRowHeight="15" x14ac:dyDescent="0.25"/>
  <cols>
    <col min="1" max="1" width="4" style="2" customWidth="1"/>
    <col min="2" max="2" width="12.7109375" style="3" customWidth="1"/>
    <col min="3" max="3" width="39.5703125" style="2" bestFit="1" customWidth="1"/>
    <col min="4" max="4" width="5.5703125" style="2" customWidth="1"/>
    <col min="5" max="13" width="2.28515625" style="2" customWidth="1"/>
    <col min="14" max="14" width="3.140625" style="2" customWidth="1"/>
    <col min="15" max="15" width="2.85546875" style="2" customWidth="1"/>
    <col min="16" max="16" width="4.85546875" style="2" bestFit="1" customWidth="1"/>
    <col min="17" max="17" width="2.28515625" style="2" customWidth="1"/>
    <col min="18" max="18" width="3.85546875" style="2" bestFit="1" customWidth="1"/>
    <col min="19" max="19" width="3.140625" style="2" customWidth="1"/>
    <col min="20" max="22" width="3.85546875" style="2" bestFit="1" customWidth="1"/>
    <col min="23" max="23" width="2.28515625" style="2" customWidth="1"/>
    <col min="24" max="24" width="3.42578125" style="2" bestFit="1" customWidth="1"/>
    <col min="25" max="25" width="5.28515625" style="2" customWidth="1"/>
    <col min="26" max="26" width="3.140625" style="2" bestFit="1" customWidth="1"/>
    <col min="27" max="27" width="3.85546875" style="2" customWidth="1"/>
    <col min="28" max="28" width="4.28515625" style="2" customWidth="1"/>
    <col min="29" max="29" width="3.140625" style="2" bestFit="1" customWidth="1"/>
    <col min="30" max="30" width="3" style="2" customWidth="1"/>
    <col min="31" max="31" width="3.140625" style="2" customWidth="1"/>
    <col min="32" max="33" width="4.28515625" style="2" customWidth="1"/>
    <col min="34" max="34" width="5.85546875" style="2" customWidth="1"/>
    <col min="35" max="16384" width="11.42578125" style="2"/>
  </cols>
  <sheetData>
    <row r="1" spans="1:34" ht="12" customHeight="1" x14ac:dyDescent="0.2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2" customHeight="1" x14ac:dyDescent="0.25">
      <c r="A2" s="4"/>
      <c r="B2" s="12" t="s">
        <v>5</v>
      </c>
      <c r="C2" s="11" t="s">
        <v>6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62" t="s">
        <v>8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75"/>
    </row>
    <row r="3" spans="1:34" ht="12" customHeight="1" x14ac:dyDescent="0.25">
      <c r="A3" s="5"/>
      <c r="B3" s="7" t="s">
        <v>20</v>
      </c>
      <c r="C3" s="16">
        <v>0.4</v>
      </c>
      <c r="D3" s="61" t="s">
        <v>10</v>
      </c>
      <c r="E3" s="62"/>
      <c r="F3" s="63"/>
      <c r="G3" s="63"/>
      <c r="H3" s="63"/>
      <c r="I3" s="63"/>
      <c r="J3" s="13"/>
      <c r="K3" s="13"/>
      <c r="L3" s="13"/>
      <c r="M3" s="13"/>
      <c r="N3" s="13"/>
      <c r="O3" s="13"/>
      <c r="P3" s="13"/>
      <c r="Q3" s="13"/>
      <c r="R3" s="13"/>
      <c r="S3" s="13"/>
      <c r="T3" s="69" t="s">
        <v>23</v>
      </c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70"/>
    </row>
    <row r="4" spans="1:34" ht="12" customHeight="1" x14ac:dyDescent="0.25">
      <c r="A4" s="5"/>
      <c r="B4" s="7" t="s">
        <v>21</v>
      </c>
      <c r="C4" s="16">
        <v>0</v>
      </c>
      <c r="D4" s="60">
        <v>5</v>
      </c>
      <c r="E4" s="60"/>
      <c r="F4" s="65" t="s">
        <v>11</v>
      </c>
      <c r="G4" s="65"/>
      <c r="H4" s="65"/>
      <c r="I4" s="65"/>
      <c r="J4" s="65"/>
      <c r="K4" s="64"/>
      <c r="L4" s="64"/>
      <c r="M4" s="64"/>
      <c r="N4" s="64"/>
      <c r="O4" s="64"/>
      <c r="P4" s="64"/>
      <c r="Q4" s="64"/>
      <c r="R4" s="64"/>
      <c r="S4" s="64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2"/>
    </row>
    <row r="5" spans="1:34" ht="12" customHeight="1" x14ac:dyDescent="0.25">
      <c r="A5" s="5"/>
      <c r="B5" s="7" t="s">
        <v>66</v>
      </c>
      <c r="C5" s="16">
        <v>0.4</v>
      </c>
      <c r="D5" s="60">
        <v>8</v>
      </c>
      <c r="E5" s="60"/>
      <c r="F5" s="65" t="s">
        <v>12</v>
      </c>
      <c r="G5" s="65"/>
      <c r="H5" s="65"/>
      <c r="I5" s="65"/>
      <c r="J5" s="65"/>
      <c r="K5" s="64">
        <f>C5/D5*10</f>
        <v>0.5</v>
      </c>
      <c r="L5" s="64"/>
      <c r="M5" s="64"/>
      <c r="N5" s="64"/>
      <c r="O5" s="64"/>
      <c r="P5" s="64"/>
      <c r="Q5" s="64"/>
      <c r="R5" s="64"/>
      <c r="S5" s="64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</row>
    <row r="6" spans="1:34" ht="12" customHeight="1" x14ac:dyDescent="0.25">
      <c r="A6" s="5"/>
      <c r="B6" s="7" t="s">
        <v>22</v>
      </c>
      <c r="C6" s="16">
        <v>0.2</v>
      </c>
      <c r="D6" s="60">
        <v>5</v>
      </c>
      <c r="E6" s="60"/>
      <c r="F6" s="65" t="s">
        <v>13</v>
      </c>
      <c r="G6" s="65"/>
      <c r="H6" s="65"/>
      <c r="I6" s="65"/>
      <c r="J6" s="65"/>
      <c r="K6" s="64">
        <f>C6/D6*10</f>
        <v>0.4</v>
      </c>
      <c r="L6" s="64"/>
      <c r="M6" s="64"/>
      <c r="N6" s="64"/>
      <c r="O6" s="64"/>
      <c r="P6" s="64"/>
      <c r="Q6" s="64"/>
      <c r="R6" s="64"/>
      <c r="S6" s="64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</row>
    <row r="7" spans="1:34" ht="12" customHeight="1" x14ac:dyDescent="0.25">
      <c r="A7" s="5"/>
      <c r="B7" s="6" t="s">
        <v>7</v>
      </c>
      <c r="C7" s="17">
        <f>SUM(C3:C6)</f>
        <v>1</v>
      </c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4"/>
    </row>
    <row r="8" spans="1:34" ht="12" customHeight="1" x14ac:dyDescent="0.25">
      <c r="A8" s="20"/>
      <c r="B8" s="21"/>
      <c r="C8" s="22"/>
      <c r="D8" s="22"/>
      <c r="E8" s="66" t="s">
        <v>14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43"/>
      <c r="R8" s="67" t="s">
        <v>72</v>
      </c>
      <c r="S8" s="67"/>
      <c r="T8" s="67"/>
      <c r="U8" s="67"/>
      <c r="V8" s="67"/>
      <c r="W8" s="67"/>
      <c r="X8" s="68"/>
      <c r="Y8" s="76" t="s">
        <v>73</v>
      </c>
      <c r="Z8" s="76"/>
      <c r="AA8" s="76"/>
      <c r="AB8" s="22"/>
      <c r="AC8" s="8"/>
      <c r="AD8" s="8"/>
      <c r="AE8" s="8"/>
      <c r="AF8" s="8"/>
      <c r="AG8" s="8"/>
      <c r="AH8" s="8"/>
    </row>
    <row r="9" spans="1:34" ht="72" customHeight="1" x14ac:dyDescent="0.25">
      <c r="A9" s="23" t="s">
        <v>0</v>
      </c>
      <c r="B9" s="24" t="s">
        <v>1</v>
      </c>
      <c r="C9" s="24" t="s">
        <v>2</v>
      </c>
      <c r="D9" s="25" t="s">
        <v>4</v>
      </c>
      <c r="E9" s="42">
        <v>41856</v>
      </c>
      <c r="F9" s="42">
        <v>41863</v>
      </c>
      <c r="G9" s="42">
        <v>41870</v>
      </c>
      <c r="H9" s="42">
        <v>41877</v>
      </c>
      <c r="I9" s="42">
        <v>41884</v>
      </c>
      <c r="J9" s="42">
        <v>41891</v>
      </c>
      <c r="K9" s="42">
        <v>41905</v>
      </c>
      <c r="L9" s="42">
        <v>41912</v>
      </c>
      <c r="M9" s="42">
        <v>41919</v>
      </c>
      <c r="N9" s="26">
        <v>9</v>
      </c>
      <c r="O9" s="26" t="s">
        <v>68</v>
      </c>
      <c r="P9" s="26" t="s">
        <v>67</v>
      </c>
      <c r="Q9" s="26"/>
      <c r="R9" s="26" t="s">
        <v>69</v>
      </c>
      <c r="S9" s="26" t="s">
        <v>70</v>
      </c>
      <c r="T9" s="26" t="s">
        <v>71</v>
      </c>
      <c r="U9" s="26" t="s">
        <v>77</v>
      </c>
      <c r="V9" s="26" t="s">
        <v>78</v>
      </c>
      <c r="W9" s="26"/>
      <c r="X9" s="26" t="s">
        <v>75</v>
      </c>
      <c r="Y9" s="26" t="s">
        <v>73</v>
      </c>
      <c r="Z9" s="26" t="s">
        <v>74</v>
      </c>
      <c r="AA9" s="26"/>
      <c r="AB9" s="27" t="s">
        <v>19</v>
      </c>
      <c r="AC9" s="27" t="s">
        <v>18</v>
      </c>
      <c r="AD9" s="19" t="s">
        <v>15</v>
      </c>
      <c r="AE9" s="19" t="s">
        <v>16</v>
      </c>
      <c r="AF9" s="19" t="s">
        <v>17</v>
      </c>
      <c r="AG9" s="19" t="s">
        <v>76</v>
      </c>
      <c r="AH9" s="18" t="s">
        <v>9</v>
      </c>
    </row>
    <row r="10" spans="1:34" s="1" customFormat="1" ht="12" customHeight="1" x14ac:dyDescent="0.25">
      <c r="A10" s="28">
        <v>1</v>
      </c>
      <c r="B10" s="32">
        <v>201418819</v>
      </c>
      <c r="C10" s="33" t="s">
        <v>24</v>
      </c>
      <c r="D10" s="39" t="s">
        <v>64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0</v>
      </c>
      <c r="M10" s="29">
        <v>0</v>
      </c>
      <c r="N10" s="44">
        <f>SUM(E10:M10)</f>
        <v>7</v>
      </c>
      <c r="O10" s="44">
        <f>$N$9-N10</f>
        <v>2</v>
      </c>
      <c r="P10" s="45">
        <f>N10/$N$9</f>
        <v>0.77777777777777779</v>
      </c>
      <c r="Q10" s="29"/>
      <c r="R10" s="46">
        <v>1</v>
      </c>
      <c r="S10" s="46">
        <v>1</v>
      </c>
      <c r="T10" s="46">
        <v>1</v>
      </c>
      <c r="U10" s="46">
        <v>1</v>
      </c>
      <c r="V10" s="46">
        <v>1</v>
      </c>
      <c r="W10" s="46"/>
      <c r="X10" s="47">
        <f>SUM(R10:W10)</f>
        <v>5</v>
      </c>
      <c r="Y10" s="46">
        <v>7</v>
      </c>
      <c r="Z10" s="46"/>
      <c r="AA10" s="46"/>
      <c r="AB10" s="47">
        <f>AA10+Z10</f>
        <v>0</v>
      </c>
      <c r="AC10" s="48">
        <f>AB10*$C$3</f>
        <v>0</v>
      </c>
      <c r="AD10" s="48">
        <f>X10*$K$6</f>
        <v>2</v>
      </c>
      <c r="AE10" s="48">
        <f>Y10*$K$5</f>
        <v>3.5</v>
      </c>
      <c r="AF10" s="48">
        <f>P10</f>
        <v>0.77777777777777779</v>
      </c>
      <c r="AG10" s="51">
        <f>SUM(AC10,AD10,AE10)</f>
        <v>5.5</v>
      </c>
      <c r="AH10" s="31">
        <f>IF(AG10&gt;6,ROUND(AG10,0),TRUNC(AG10,0))</f>
        <v>5</v>
      </c>
    </row>
    <row r="11" spans="1:34" s="1" customFormat="1" ht="12" customHeight="1" x14ac:dyDescent="0.25">
      <c r="A11" s="28">
        <v>2</v>
      </c>
      <c r="B11" s="32">
        <v>201455841</v>
      </c>
      <c r="C11" s="33" t="s">
        <v>25</v>
      </c>
      <c r="D11" s="39" t="s">
        <v>65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44">
        <f t="shared" ref="N11:N50" si="0">SUM(E11:M11)</f>
        <v>9</v>
      </c>
      <c r="O11" s="44">
        <f t="shared" ref="O11:O50" si="1">$N$9-N11</f>
        <v>0</v>
      </c>
      <c r="P11" s="45">
        <f t="shared" ref="P11:P50" si="2">N11/$N$9</f>
        <v>1</v>
      </c>
      <c r="Q11" s="29"/>
      <c r="R11" s="46">
        <v>1</v>
      </c>
      <c r="S11" s="46">
        <v>1</v>
      </c>
      <c r="T11" s="46">
        <v>1</v>
      </c>
      <c r="U11" s="46">
        <v>1</v>
      </c>
      <c r="V11" s="46">
        <v>1</v>
      </c>
      <c r="W11" s="46"/>
      <c r="X11" s="47">
        <f t="shared" ref="X11:X50" si="3">SUM(R11:W11)</f>
        <v>5</v>
      </c>
      <c r="Y11" s="46">
        <v>8</v>
      </c>
      <c r="Z11" s="46"/>
      <c r="AA11" s="46">
        <v>3.6</v>
      </c>
      <c r="AB11" s="47">
        <f t="shared" ref="AB11:AB50" si="4">AA11+Z11</f>
        <v>3.6</v>
      </c>
      <c r="AC11" s="48">
        <f t="shared" ref="AC11:AC47" si="5">AB11*$C$3</f>
        <v>1.4400000000000002</v>
      </c>
      <c r="AD11" s="48">
        <f t="shared" ref="AD11:AD50" si="6">X11*$K$6</f>
        <v>2</v>
      </c>
      <c r="AE11" s="48">
        <f t="shared" ref="AE11:AE50" si="7">Y11*$K$5</f>
        <v>4</v>
      </c>
      <c r="AF11" s="48">
        <f t="shared" ref="AF11:AF50" si="8">P11</f>
        <v>1</v>
      </c>
      <c r="AG11" s="51">
        <f t="shared" ref="AG11:AG50" si="9">SUM(AC11,AD11,AE11)</f>
        <v>7.44</v>
      </c>
      <c r="AH11" s="31">
        <f t="shared" ref="AH11:AH50" si="10">IF(AG11&gt;6,ROUND(AG11,0),TRUNC(AG11,0))</f>
        <v>7</v>
      </c>
    </row>
    <row r="12" spans="1:34" s="1" customFormat="1" ht="12" customHeight="1" x14ac:dyDescent="0.25">
      <c r="A12" s="28">
        <v>3</v>
      </c>
      <c r="B12" s="32">
        <v>201447785</v>
      </c>
      <c r="C12" s="34" t="s">
        <v>26</v>
      </c>
      <c r="D12" s="39" t="s">
        <v>64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44">
        <f t="shared" si="0"/>
        <v>9</v>
      </c>
      <c r="O12" s="44">
        <f t="shared" si="1"/>
        <v>0</v>
      </c>
      <c r="P12" s="45">
        <f t="shared" si="2"/>
        <v>1</v>
      </c>
      <c r="Q12" s="29"/>
      <c r="R12" s="46">
        <v>1</v>
      </c>
      <c r="S12" s="46">
        <v>1</v>
      </c>
      <c r="T12" s="46">
        <v>1</v>
      </c>
      <c r="U12" s="46">
        <v>1</v>
      </c>
      <c r="V12" s="46">
        <v>1</v>
      </c>
      <c r="W12" s="46"/>
      <c r="X12" s="47">
        <f t="shared" si="3"/>
        <v>5</v>
      </c>
      <c r="Y12" s="46">
        <v>8</v>
      </c>
      <c r="Z12" s="46"/>
      <c r="AA12" s="46">
        <v>8</v>
      </c>
      <c r="AB12" s="47">
        <f t="shared" si="4"/>
        <v>8</v>
      </c>
      <c r="AC12" s="48">
        <f t="shared" si="5"/>
        <v>3.2</v>
      </c>
      <c r="AD12" s="48">
        <f t="shared" si="6"/>
        <v>2</v>
      </c>
      <c r="AE12" s="48">
        <f t="shared" si="7"/>
        <v>4</v>
      </c>
      <c r="AF12" s="48">
        <f t="shared" si="8"/>
        <v>1</v>
      </c>
      <c r="AG12" s="51">
        <f t="shared" si="9"/>
        <v>9.1999999999999993</v>
      </c>
      <c r="AH12" s="31">
        <f t="shared" si="10"/>
        <v>9</v>
      </c>
    </row>
    <row r="13" spans="1:34" s="1" customFormat="1" ht="12" customHeight="1" x14ac:dyDescent="0.25">
      <c r="A13" s="28">
        <v>4</v>
      </c>
      <c r="B13" s="35">
        <v>201447901</v>
      </c>
      <c r="C13" s="36" t="s">
        <v>27</v>
      </c>
      <c r="D13" s="39" t="s">
        <v>65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N13" s="44">
        <f t="shared" si="0"/>
        <v>9</v>
      </c>
      <c r="O13" s="44">
        <f t="shared" si="1"/>
        <v>0</v>
      </c>
      <c r="P13" s="45">
        <f t="shared" si="2"/>
        <v>1</v>
      </c>
      <c r="Q13" s="29"/>
      <c r="R13" s="46">
        <v>1</v>
      </c>
      <c r="S13" s="46">
        <v>1</v>
      </c>
      <c r="T13" s="46">
        <v>1</v>
      </c>
      <c r="U13" s="46">
        <v>1</v>
      </c>
      <c r="V13" s="46">
        <v>1</v>
      </c>
      <c r="W13" s="46"/>
      <c r="X13" s="47">
        <f t="shared" si="3"/>
        <v>5</v>
      </c>
      <c r="Y13" s="46">
        <v>8</v>
      </c>
      <c r="Z13" s="46"/>
      <c r="AA13" s="46">
        <v>9.4</v>
      </c>
      <c r="AB13" s="47">
        <f t="shared" si="4"/>
        <v>9.4</v>
      </c>
      <c r="AC13" s="48">
        <f t="shared" si="5"/>
        <v>3.7600000000000002</v>
      </c>
      <c r="AD13" s="48">
        <f t="shared" si="6"/>
        <v>2</v>
      </c>
      <c r="AE13" s="48">
        <f t="shared" si="7"/>
        <v>4</v>
      </c>
      <c r="AF13" s="48">
        <f t="shared" si="8"/>
        <v>1</v>
      </c>
      <c r="AG13" s="51">
        <f t="shared" si="9"/>
        <v>9.76</v>
      </c>
      <c r="AH13" s="31">
        <f t="shared" si="10"/>
        <v>10</v>
      </c>
    </row>
    <row r="14" spans="1:34" s="1" customFormat="1" ht="12" customHeight="1" x14ac:dyDescent="0.25">
      <c r="A14" s="28">
        <v>5</v>
      </c>
      <c r="B14" s="35">
        <v>201401790</v>
      </c>
      <c r="C14" s="36" t="s">
        <v>79</v>
      </c>
      <c r="D14" s="39" t="s">
        <v>65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44">
        <f t="shared" si="0"/>
        <v>9</v>
      </c>
      <c r="O14" s="44">
        <f t="shared" si="1"/>
        <v>0</v>
      </c>
      <c r="P14" s="45">
        <f t="shared" si="2"/>
        <v>1</v>
      </c>
      <c r="Q14" s="29"/>
      <c r="R14" s="46">
        <v>1</v>
      </c>
      <c r="S14" s="46">
        <v>1</v>
      </c>
      <c r="T14" s="46">
        <v>1</v>
      </c>
      <c r="U14" s="46">
        <v>1</v>
      </c>
      <c r="V14" s="46">
        <v>1</v>
      </c>
      <c r="W14" s="46"/>
      <c r="X14" s="47">
        <f t="shared" si="3"/>
        <v>5</v>
      </c>
      <c r="Y14" s="46">
        <v>7</v>
      </c>
      <c r="Z14" s="46"/>
      <c r="AA14" s="46">
        <v>8.4</v>
      </c>
      <c r="AB14" s="47">
        <f t="shared" si="4"/>
        <v>8.4</v>
      </c>
      <c r="AC14" s="48">
        <f t="shared" si="5"/>
        <v>3.3600000000000003</v>
      </c>
      <c r="AD14" s="48">
        <f t="shared" si="6"/>
        <v>2</v>
      </c>
      <c r="AE14" s="48">
        <f t="shared" si="7"/>
        <v>3.5</v>
      </c>
      <c r="AF14" s="48">
        <f t="shared" si="8"/>
        <v>1</v>
      </c>
      <c r="AG14" s="51">
        <f t="shared" si="9"/>
        <v>8.86</v>
      </c>
      <c r="AH14" s="31">
        <f t="shared" si="10"/>
        <v>9</v>
      </c>
    </row>
    <row r="15" spans="1:34" s="1" customFormat="1" ht="12" customHeight="1" x14ac:dyDescent="0.25">
      <c r="A15" s="28">
        <v>6</v>
      </c>
      <c r="B15" s="35">
        <v>201456887</v>
      </c>
      <c r="C15" s="36" t="s">
        <v>28</v>
      </c>
      <c r="D15" s="39" t="s">
        <v>65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44">
        <f t="shared" si="0"/>
        <v>9</v>
      </c>
      <c r="O15" s="44">
        <f t="shared" si="1"/>
        <v>0</v>
      </c>
      <c r="P15" s="45">
        <f t="shared" si="2"/>
        <v>1</v>
      </c>
      <c r="Q15" s="29"/>
      <c r="R15" s="46">
        <v>0.5</v>
      </c>
      <c r="S15" s="46">
        <v>1</v>
      </c>
      <c r="T15" s="46">
        <v>0</v>
      </c>
      <c r="U15" s="46">
        <v>1</v>
      </c>
      <c r="V15" s="46">
        <v>1</v>
      </c>
      <c r="W15" s="46"/>
      <c r="X15" s="47">
        <f t="shared" si="3"/>
        <v>3.5</v>
      </c>
      <c r="Y15" s="46">
        <v>7</v>
      </c>
      <c r="Z15" s="46"/>
      <c r="AA15" s="46">
        <v>7.2</v>
      </c>
      <c r="AB15" s="47">
        <f t="shared" si="4"/>
        <v>7.2</v>
      </c>
      <c r="AC15" s="48">
        <f t="shared" si="5"/>
        <v>2.8800000000000003</v>
      </c>
      <c r="AD15" s="48">
        <f t="shared" si="6"/>
        <v>1.4000000000000001</v>
      </c>
      <c r="AE15" s="48">
        <f t="shared" si="7"/>
        <v>3.5</v>
      </c>
      <c r="AF15" s="48">
        <f t="shared" si="8"/>
        <v>1</v>
      </c>
      <c r="AG15" s="51">
        <f t="shared" si="9"/>
        <v>7.78</v>
      </c>
      <c r="AH15" s="31">
        <f t="shared" si="10"/>
        <v>8</v>
      </c>
    </row>
    <row r="16" spans="1:34" s="1" customFormat="1" ht="12" customHeight="1" x14ac:dyDescent="0.25">
      <c r="A16" s="28">
        <v>7</v>
      </c>
      <c r="B16" s="35">
        <v>201456848</v>
      </c>
      <c r="C16" s="36" t="s">
        <v>29</v>
      </c>
      <c r="D16" s="39" t="s">
        <v>65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1</v>
      </c>
      <c r="K16" s="29">
        <v>1</v>
      </c>
      <c r="L16" s="29">
        <v>1</v>
      </c>
      <c r="M16" s="29">
        <v>1</v>
      </c>
      <c r="N16" s="44">
        <f t="shared" si="0"/>
        <v>9</v>
      </c>
      <c r="O16" s="44">
        <f t="shared" si="1"/>
        <v>0</v>
      </c>
      <c r="P16" s="45">
        <f t="shared" si="2"/>
        <v>1</v>
      </c>
      <c r="Q16" s="29"/>
      <c r="R16" s="46">
        <v>1</v>
      </c>
      <c r="S16" s="46">
        <v>1</v>
      </c>
      <c r="T16" s="46">
        <v>1</v>
      </c>
      <c r="U16" s="46">
        <v>1</v>
      </c>
      <c r="V16" s="46">
        <v>1</v>
      </c>
      <c r="W16" s="46"/>
      <c r="X16" s="47">
        <f t="shared" si="3"/>
        <v>5</v>
      </c>
      <c r="Y16" s="46">
        <v>8</v>
      </c>
      <c r="Z16" s="46"/>
      <c r="AA16" s="46">
        <v>9.1999999999999993</v>
      </c>
      <c r="AB16" s="47">
        <f t="shared" si="4"/>
        <v>9.1999999999999993</v>
      </c>
      <c r="AC16" s="48">
        <f t="shared" si="5"/>
        <v>3.6799999999999997</v>
      </c>
      <c r="AD16" s="48">
        <f t="shared" si="6"/>
        <v>2</v>
      </c>
      <c r="AE16" s="48">
        <f t="shared" si="7"/>
        <v>4</v>
      </c>
      <c r="AF16" s="48">
        <f t="shared" si="8"/>
        <v>1</v>
      </c>
      <c r="AG16" s="51">
        <f t="shared" si="9"/>
        <v>9.68</v>
      </c>
      <c r="AH16" s="31">
        <f t="shared" si="10"/>
        <v>10</v>
      </c>
    </row>
    <row r="17" spans="1:34" s="1" customFormat="1" ht="12" customHeight="1" x14ac:dyDescent="0.25">
      <c r="A17" s="28">
        <v>8</v>
      </c>
      <c r="B17" s="35">
        <v>201404885</v>
      </c>
      <c r="C17" s="36" t="s">
        <v>30</v>
      </c>
      <c r="D17" s="39" t="s">
        <v>65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44">
        <f t="shared" si="0"/>
        <v>9</v>
      </c>
      <c r="O17" s="44">
        <f t="shared" si="1"/>
        <v>0</v>
      </c>
      <c r="P17" s="45">
        <f t="shared" si="2"/>
        <v>1</v>
      </c>
      <c r="Q17" s="29"/>
      <c r="R17" s="46">
        <v>1</v>
      </c>
      <c r="S17" s="46">
        <v>1</v>
      </c>
      <c r="T17" s="46">
        <v>1</v>
      </c>
      <c r="U17" s="46">
        <v>1</v>
      </c>
      <c r="V17" s="46">
        <v>1</v>
      </c>
      <c r="W17" s="46"/>
      <c r="X17" s="47">
        <f t="shared" si="3"/>
        <v>5</v>
      </c>
      <c r="Y17" s="46">
        <v>8</v>
      </c>
      <c r="Z17" s="46"/>
      <c r="AA17" s="46">
        <v>7.8</v>
      </c>
      <c r="AB17" s="47">
        <f t="shared" si="4"/>
        <v>7.8</v>
      </c>
      <c r="AC17" s="48">
        <f t="shared" si="5"/>
        <v>3.12</v>
      </c>
      <c r="AD17" s="48">
        <f t="shared" si="6"/>
        <v>2</v>
      </c>
      <c r="AE17" s="48">
        <f t="shared" si="7"/>
        <v>4</v>
      </c>
      <c r="AF17" s="48">
        <f t="shared" si="8"/>
        <v>1</v>
      </c>
      <c r="AG17" s="51">
        <f t="shared" si="9"/>
        <v>9.120000000000001</v>
      </c>
      <c r="AH17" s="31">
        <f t="shared" si="10"/>
        <v>9</v>
      </c>
    </row>
    <row r="18" spans="1:34" s="1" customFormat="1" ht="12" customHeight="1" x14ac:dyDescent="0.25">
      <c r="A18" s="28">
        <v>9</v>
      </c>
      <c r="B18" s="35">
        <v>201420692</v>
      </c>
      <c r="C18" s="36" t="s">
        <v>31</v>
      </c>
      <c r="D18" s="39" t="s">
        <v>65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9">
        <v>1</v>
      </c>
      <c r="N18" s="44">
        <f t="shared" si="0"/>
        <v>9</v>
      </c>
      <c r="O18" s="44">
        <f t="shared" si="1"/>
        <v>0</v>
      </c>
      <c r="P18" s="45">
        <f t="shared" si="2"/>
        <v>1</v>
      </c>
      <c r="Q18" s="29"/>
      <c r="R18" s="46">
        <v>0.5</v>
      </c>
      <c r="S18" s="46">
        <v>1</v>
      </c>
      <c r="T18" s="46">
        <v>0.5</v>
      </c>
      <c r="U18" s="46">
        <v>1</v>
      </c>
      <c r="V18" s="46">
        <v>1</v>
      </c>
      <c r="W18" s="46"/>
      <c r="X18" s="47">
        <f t="shared" si="3"/>
        <v>4</v>
      </c>
      <c r="Y18" s="46">
        <v>8</v>
      </c>
      <c r="Z18" s="46"/>
      <c r="AA18" s="46">
        <v>6.4</v>
      </c>
      <c r="AB18" s="47">
        <f t="shared" si="4"/>
        <v>6.4</v>
      </c>
      <c r="AC18" s="48">
        <f t="shared" si="5"/>
        <v>2.5600000000000005</v>
      </c>
      <c r="AD18" s="48">
        <f t="shared" si="6"/>
        <v>1.6</v>
      </c>
      <c r="AE18" s="48">
        <f t="shared" si="7"/>
        <v>4</v>
      </c>
      <c r="AF18" s="48">
        <f t="shared" si="8"/>
        <v>1</v>
      </c>
      <c r="AG18" s="51">
        <f t="shared" si="9"/>
        <v>8.16</v>
      </c>
      <c r="AH18" s="31">
        <f t="shared" si="10"/>
        <v>8</v>
      </c>
    </row>
    <row r="19" spans="1:34" s="1" customFormat="1" ht="12" customHeight="1" x14ac:dyDescent="0.25">
      <c r="A19" s="28">
        <v>10</v>
      </c>
      <c r="B19" s="35">
        <v>201438539</v>
      </c>
      <c r="C19" s="36" t="s">
        <v>32</v>
      </c>
      <c r="D19" s="39" t="s">
        <v>64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44">
        <f t="shared" si="0"/>
        <v>0</v>
      </c>
      <c r="O19" s="44">
        <f t="shared" si="1"/>
        <v>9</v>
      </c>
      <c r="P19" s="45">
        <f t="shared" si="2"/>
        <v>0</v>
      </c>
      <c r="Q19" s="29"/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/>
      <c r="X19" s="47">
        <f t="shared" si="3"/>
        <v>0</v>
      </c>
      <c r="Y19" s="46">
        <v>0</v>
      </c>
      <c r="Z19" s="46"/>
      <c r="AA19" s="46">
        <v>0</v>
      </c>
      <c r="AB19" s="47">
        <f t="shared" si="4"/>
        <v>0</v>
      </c>
      <c r="AC19" s="48">
        <f t="shared" si="5"/>
        <v>0</v>
      </c>
      <c r="AD19" s="48">
        <f t="shared" si="6"/>
        <v>0</v>
      </c>
      <c r="AE19" s="48">
        <f t="shared" si="7"/>
        <v>0</v>
      </c>
      <c r="AF19" s="48">
        <f t="shared" si="8"/>
        <v>0</v>
      </c>
      <c r="AG19" s="51">
        <f t="shared" si="9"/>
        <v>0</v>
      </c>
      <c r="AH19" s="31">
        <f t="shared" si="10"/>
        <v>0</v>
      </c>
    </row>
    <row r="20" spans="1:34" s="1" customFormat="1" ht="12" customHeight="1" x14ac:dyDescent="0.25">
      <c r="A20" s="28">
        <v>11</v>
      </c>
      <c r="B20" s="35">
        <v>201414207</v>
      </c>
      <c r="C20" s="36" t="s">
        <v>33</v>
      </c>
      <c r="D20" s="39" t="s">
        <v>64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44">
        <f t="shared" si="0"/>
        <v>9</v>
      </c>
      <c r="O20" s="44">
        <f t="shared" si="1"/>
        <v>0</v>
      </c>
      <c r="P20" s="45">
        <f t="shared" si="2"/>
        <v>1</v>
      </c>
      <c r="Q20" s="29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/>
      <c r="X20" s="47">
        <f t="shared" si="3"/>
        <v>5</v>
      </c>
      <c r="Y20" s="46">
        <v>7</v>
      </c>
      <c r="Z20" s="46"/>
      <c r="AA20" s="46">
        <v>8.6</v>
      </c>
      <c r="AB20" s="47">
        <f t="shared" si="4"/>
        <v>8.6</v>
      </c>
      <c r="AC20" s="48">
        <f t="shared" si="5"/>
        <v>3.44</v>
      </c>
      <c r="AD20" s="48">
        <f t="shared" si="6"/>
        <v>2</v>
      </c>
      <c r="AE20" s="48">
        <f t="shared" si="7"/>
        <v>3.5</v>
      </c>
      <c r="AF20" s="48">
        <f t="shared" si="8"/>
        <v>1</v>
      </c>
      <c r="AG20" s="51">
        <f t="shared" si="9"/>
        <v>8.94</v>
      </c>
      <c r="AH20" s="31">
        <f t="shared" si="10"/>
        <v>9</v>
      </c>
    </row>
    <row r="21" spans="1:34" s="1" customFormat="1" ht="12" customHeight="1" x14ac:dyDescent="0.25">
      <c r="A21" s="28">
        <v>12</v>
      </c>
      <c r="B21" s="35">
        <v>201408939</v>
      </c>
      <c r="C21" s="36" t="s">
        <v>34</v>
      </c>
      <c r="D21" s="39" t="s">
        <v>65</v>
      </c>
      <c r="E21" s="29">
        <v>1</v>
      </c>
      <c r="F21" s="29">
        <v>1</v>
      </c>
      <c r="G21" s="29">
        <v>1</v>
      </c>
      <c r="H21" s="29">
        <v>1</v>
      </c>
      <c r="I21" s="29">
        <v>1</v>
      </c>
      <c r="J21" s="29">
        <v>1</v>
      </c>
      <c r="K21" s="29">
        <v>1</v>
      </c>
      <c r="L21" s="29">
        <v>1</v>
      </c>
      <c r="M21" s="29">
        <v>1</v>
      </c>
      <c r="N21" s="44">
        <f t="shared" si="0"/>
        <v>9</v>
      </c>
      <c r="O21" s="44">
        <f t="shared" si="1"/>
        <v>0</v>
      </c>
      <c r="P21" s="45">
        <f t="shared" si="2"/>
        <v>1</v>
      </c>
      <c r="Q21" s="29"/>
      <c r="R21" s="46">
        <v>1</v>
      </c>
      <c r="S21" s="46">
        <v>1</v>
      </c>
      <c r="T21" s="46">
        <v>1</v>
      </c>
      <c r="U21" s="46">
        <v>1</v>
      </c>
      <c r="V21" s="46">
        <v>1</v>
      </c>
      <c r="W21" s="46"/>
      <c r="X21" s="47">
        <f t="shared" si="3"/>
        <v>5</v>
      </c>
      <c r="Y21" s="46">
        <v>7</v>
      </c>
      <c r="Z21" s="46"/>
      <c r="AA21" s="46">
        <v>4</v>
      </c>
      <c r="AB21" s="47">
        <f t="shared" si="4"/>
        <v>4</v>
      </c>
      <c r="AC21" s="48">
        <f t="shared" si="5"/>
        <v>1.6</v>
      </c>
      <c r="AD21" s="48">
        <f t="shared" si="6"/>
        <v>2</v>
      </c>
      <c r="AE21" s="48">
        <f t="shared" si="7"/>
        <v>3.5</v>
      </c>
      <c r="AF21" s="48">
        <f t="shared" si="8"/>
        <v>1</v>
      </c>
      <c r="AG21" s="51">
        <f t="shared" si="9"/>
        <v>7.1</v>
      </c>
      <c r="AH21" s="31">
        <f t="shared" si="10"/>
        <v>7</v>
      </c>
    </row>
    <row r="22" spans="1:34" s="1" customFormat="1" ht="12" customHeight="1" x14ac:dyDescent="0.25">
      <c r="A22" s="28">
        <v>13</v>
      </c>
      <c r="B22" s="35">
        <v>201438610</v>
      </c>
      <c r="C22" s="36" t="s">
        <v>35</v>
      </c>
      <c r="D22" s="39" t="s">
        <v>65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44">
        <f t="shared" si="0"/>
        <v>9</v>
      </c>
      <c r="O22" s="44">
        <f t="shared" si="1"/>
        <v>0</v>
      </c>
      <c r="P22" s="45">
        <f t="shared" si="2"/>
        <v>1</v>
      </c>
      <c r="Q22" s="29"/>
      <c r="R22" s="46">
        <v>1</v>
      </c>
      <c r="S22" s="46">
        <v>1</v>
      </c>
      <c r="T22" s="46">
        <v>1</v>
      </c>
      <c r="U22" s="46">
        <v>1</v>
      </c>
      <c r="V22" s="46">
        <v>1</v>
      </c>
      <c r="W22" s="46"/>
      <c r="X22" s="47">
        <f t="shared" si="3"/>
        <v>5</v>
      </c>
      <c r="Y22" s="46">
        <v>7</v>
      </c>
      <c r="Z22" s="46"/>
      <c r="AA22" s="46">
        <v>6.4</v>
      </c>
      <c r="AB22" s="47">
        <f t="shared" si="4"/>
        <v>6.4</v>
      </c>
      <c r="AC22" s="48">
        <f t="shared" si="5"/>
        <v>2.5600000000000005</v>
      </c>
      <c r="AD22" s="48">
        <f t="shared" si="6"/>
        <v>2</v>
      </c>
      <c r="AE22" s="48">
        <f t="shared" si="7"/>
        <v>3.5</v>
      </c>
      <c r="AF22" s="48">
        <f t="shared" si="8"/>
        <v>1</v>
      </c>
      <c r="AG22" s="51">
        <f t="shared" si="9"/>
        <v>8.06</v>
      </c>
      <c r="AH22" s="31">
        <f t="shared" si="10"/>
        <v>8</v>
      </c>
    </row>
    <row r="23" spans="1:34" s="1" customFormat="1" ht="12" customHeight="1" x14ac:dyDescent="0.25">
      <c r="A23" s="28">
        <v>14</v>
      </c>
      <c r="B23" s="35">
        <v>201403032</v>
      </c>
      <c r="C23" s="36" t="s">
        <v>36</v>
      </c>
      <c r="D23" s="39" t="s">
        <v>65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1</v>
      </c>
      <c r="N23" s="44">
        <f t="shared" si="0"/>
        <v>9</v>
      </c>
      <c r="O23" s="44">
        <f t="shared" si="1"/>
        <v>0</v>
      </c>
      <c r="P23" s="45">
        <f t="shared" si="2"/>
        <v>1</v>
      </c>
      <c r="Q23" s="29"/>
      <c r="R23" s="46">
        <v>0.5</v>
      </c>
      <c r="S23" s="46">
        <v>0.5</v>
      </c>
      <c r="T23" s="46">
        <v>0.5</v>
      </c>
      <c r="U23" s="46">
        <v>1</v>
      </c>
      <c r="V23" s="46">
        <v>1</v>
      </c>
      <c r="W23" s="46"/>
      <c r="X23" s="47">
        <f t="shared" si="3"/>
        <v>3.5</v>
      </c>
      <c r="Y23" s="46">
        <v>8</v>
      </c>
      <c r="Z23" s="46"/>
      <c r="AA23" s="46">
        <v>7.8</v>
      </c>
      <c r="AB23" s="47">
        <f t="shared" si="4"/>
        <v>7.8</v>
      </c>
      <c r="AC23" s="48">
        <f t="shared" si="5"/>
        <v>3.12</v>
      </c>
      <c r="AD23" s="48">
        <f t="shared" si="6"/>
        <v>1.4000000000000001</v>
      </c>
      <c r="AE23" s="48">
        <f t="shared" si="7"/>
        <v>4</v>
      </c>
      <c r="AF23" s="48">
        <f t="shared" si="8"/>
        <v>1</v>
      </c>
      <c r="AG23" s="51">
        <f t="shared" si="9"/>
        <v>8.52</v>
      </c>
      <c r="AH23" s="31">
        <f t="shared" si="10"/>
        <v>9</v>
      </c>
    </row>
    <row r="24" spans="1:34" s="1" customFormat="1" ht="12" customHeight="1" x14ac:dyDescent="0.25">
      <c r="A24" s="28">
        <v>15</v>
      </c>
      <c r="B24" s="35">
        <v>201420733</v>
      </c>
      <c r="C24" s="36" t="s">
        <v>37</v>
      </c>
      <c r="D24" s="39" t="s">
        <v>64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44">
        <f t="shared" si="0"/>
        <v>9</v>
      </c>
      <c r="O24" s="44">
        <f t="shared" si="1"/>
        <v>0</v>
      </c>
      <c r="P24" s="45">
        <f t="shared" si="2"/>
        <v>1</v>
      </c>
      <c r="Q24" s="29"/>
      <c r="R24" s="46">
        <v>1</v>
      </c>
      <c r="S24" s="46">
        <v>0.5</v>
      </c>
      <c r="T24" s="46">
        <v>1</v>
      </c>
      <c r="U24" s="46">
        <v>1</v>
      </c>
      <c r="V24" s="46">
        <v>1</v>
      </c>
      <c r="W24" s="46"/>
      <c r="X24" s="47">
        <f t="shared" si="3"/>
        <v>4.5</v>
      </c>
      <c r="Y24" s="46">
        <v>8</v>
      </c>
      <c r="Z24" s="46"/>
      <c r="AA24" s="46">
        <v>8</v>
      </c>
      <c r="AB24" s="47">
        <f t="shared" si="4"/>
        <v>8</v>
      </c>
      <c r="AC24" s="48">
        <f t="shared" si="5"/>
        <v>3.2</v>
      </c>
      <c r="AD24" s="48">
        <f t="shared" si="6"/>
        <v>1.8</v>
      </c>
      <c r="AE24" s="48">
        <f t="shared" si="7"/>
        <v>4</v>
      </c>
      <c r="AF24" s="48">
        <f t="shared" si="8"/>
        <v>1</v>
      </c>
      <c r="AG24" s="51">
        <f t="shared" si="9"/>
        <v>9</v>
      </c>
      <c r="AH24" s="31">
        <f t="shared" si="10"/>
        <v>9</v>
      </c>
    </row>
    <row r="25" spans="1:34" s="1" customFormat="1" ht="12" customHeight="1" x14ac:dyDescent="0.25">
      <c r="A25" s="28">
        <v>16</v>
      </c>
      <c r="B25" s="35">
        <v>201428499</v>
      </c>
      <c r="C25" s="36" t="s">
        <v>38</v>
      </c>
      <c r="D25" s="39" t="s">
        <v>65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44">
        <f t="shared" si="0"/>
        <v>9</v>
      </c>
      <c r="O25" s="44">
        <f t="shared" si="1"/>
        <v>0</v>
      </c>
      <c r="P25" s="45">
        <f t="shared" si="2"/>
        <v>1</v>
      </c>
      <c r="Q25" s="29"/>
      <c r="R25" s="46">
        <v>1</v>
      </c>
      <c r="S25" s="46">
        <v>1</v>
      </c>
      <c r="T25" s="46">
        <v>1</v>
      </c>
      <c r="U25" s="46">
        <v>1</v>
      </c>
      <c r="V25" s="46">
        <v>1</v>
      </c>
      <c r="W25" s="46"/>
      <c r="X25" s="47">
        <f t="shared" si="3"/>
        <v>5</v>
      </c>
      <c r="Y25" s="46">
        <v>8</v>
      </c>
      <c r="Z25" s="46"/>
      <c r="AA25" s="46">
        <v>9.6</v>
      </c>
      <c r="AB25" s="47">
        <f t="shared" si="4"/>
        <v>9.6</v>
      </c>
      <c r="AC25" s="48">
        <f t="shared" si="5"/>
        <v>3.84</v>
      </c>
      <c r="AD25" s="48">
        <f t="shared" si="6"/>
        <v>2</v>
      </c>
      <c r="AE25" s="48">
        <f t="shared" si="7"/>
        <v>4</v>
      </c>
      <c r="AF25" s="48">
        <f t="shared" si="8"/>
        <v>1</v>
      </c>
      <c r="AG25" s="51">
        <f t="shared" si="9"/>
        <v>9.84</v>
      </c>
      <c r="AH25" s="31">
        <f t="shared" si="10"/>
        <v>10</v>
      </c>
    </row>
    <row r="26" spans="1:34" s="1" customFormat="1" ht="12" customHeight="1" x14ac:dyDescent="0.25">
      <c r="A26" s="28">
        <v>17</v>
      </c>
      <c r="B26" s="35">
        <v>201438701</v>
      </c>
      <c r="C26" s="36" t="s">
        <v>39</v>
      </c>
      <c r="D26" s="39" t="s">
        <v>64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9">
        <v>1</v>
      </c>
      <c r="N26" s="44">
        <f t="shared" si="0"/>
        <v>9</v>
      </c>
      <c r="O26" s="44">
        <f t="shared" si="1"/>
        <v>0</v>
      </c>
      <c r="P26" s="45">
        <f t="shared" si="2"/>
        <v>1</v>
      </c>
      <c r="Q26" s="29"/>
      <c r="R26" s="46">
        <v>1</v>
      </c>
      <c r="S26" s="46">
        <v>1</v>
      </c>
      <c r="T26" s="46">
        <v>1</v>
      </c>
      <c r="U26" s="46">
        <v>1</v>
      </c>
      <c r="V26" s="46">
        <v>1</v>
      </c>
      <c r="W26" s="46"/>
      <c r="X26" s="47">
        <f t="shared" si="3"/>
        <v>5</v>
      </c>
      <c r="Y26" s="46">
        <v>8</v>
      </c>
      <c r="Z26" s="46"/>
      <c r="AA26" s="46">
        <v>6.4</v>
      </c>
      <c r="AB26" s="47">
        <f t="shared" si="4"/>
        <v>6.4</v>
      </c>
      <c r="AC26" s="48">
        <f t="shared" si="5"/>
        <v>2.5600000000000005</v>
      </c>
      <c r="AD26" s="48">
        <f t="shared" si="6"/>
        <v>2</v>
      </c>
      <c r="AE26" s="48">
        <f t="shared" si="7"/>
        <v>4</v>
      </c>
      <c r="AF26" s="48">
        <f t="shared" si="8"/>
        <v>1</v>
      </c>
      <c r="AG26" s="51">
        <f t="shared" si="9"/>
        <v>8.56</v>
      </c>
      <c r="AH26" s="31">
        <f t="shared" si="10"/>
        <v>9</v>
      </c>
    </row>
    <row r="27" spans="1:34" s="1" customFormat="1" ht="12" customHeight="1" x14ac:dyDescent="0.25">
      <c r="A27" s="28">
        <v>18</v>
      </c>
      <c r="B27" s="35">
        <v>201420737</v>
      </c>
      <c r="C27" s="36" t="s">
        <v>40</v>
      </c>
      <c r="D27" s="39" t="s">
        <v>64</v>
      </c>
      <c r="E27" s="29">
        <v>1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1</v>
      </c>
      <c r="N27" s="44">
        <f t="shared" si="0"/>
        <v>9</v>
      </c>
      <c r="O27" s="44">
        <f t="shared" si="1"/>
        <v>0</v>
      </c>
      <c r="P27" s="45">
        <f t="shared" si="2"/>
        <v>1</v>
      </c>
      <c r="Q27" s="29"/>
      <c r="R27" s="46">
        <v>1</v>
      </c>
      <c r="S27" s="46">
        <v>1</v>
      </c>
      <c r="T27" s="46">
        <v>0</v>
      </c>
      <c r="U27" s="46">
        <v>1</v>
      </c>
      <c r="V27" s="46">
        <v>1</v>
      </c>
      <c r="W27" s="46"/>
      <c r="X27" s="47">
        <f t="shared" si="3"/>
        <v>4</v>
      </c>
      <c r="Y27" s="46">
        <v>6.5</v>
      </c>
      <c r="Z27" s="46"/>
      <c r="AA27" s="46">
        <v>6.8</v>
      </c>
      <c r="AB27" s="47">
        <f t="shared" si="4"/>
        <v>6.8</v>
      </c>
      <c r="AC27" s="48">
        <f t="shared" si="5"/>
        <v>2.72</v>
      </c>
      <c r="AD27" s="48">
        <f t="shared" si="6"/>
        <v>1.6</v>
      </c>
      <c r="AE27" s="48">
        <f t="shared" si="7"/>
        <v>3.25</v>
      </c>
      <c r="AF27" s="48">
        <f t="shared" si="8"/>
        <v>1</v>
      </c>
      <c r="AG27" s="51">
        <f t="shared" si="9"/>
        <v>7.57</v>
      </c>
      <c r="AH27" s="31">
        <f t="shared" si="10"/>
        <v>8</v>
      </c>
    </row>
    <row r="28" spans="1:34" s="1" customFormat="1" ht="12" customHeight="1" x14ac:dyDescent="0.25">
      <c r="A28" s="28">
        <v>19</v>
      </c>
      <c r="B28" s="35">
        <v>201455854</v>
      </c>
      <c r="C28" s="36" t="s">
        <v>41</v>
      </c>
      <c r="D28" s="39" t="s">
        <v>64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44">
        <f t="shared" si="0"/>
        <v>9</v>
      </c>
      <c r="O28" s="44">
        <f t="shared" si="1"/>
        <v>0</v>
      </c>
      <c r="P28" s="45">
        <f t="shared" si="2"/>
        <v>1</v>
      </c>
      <c r="Q28" s="29"/>
      <c r="R28" s="46">
        <v>1</v>
      </c>
      <c r="S28" s="46">
        <v>1</v>
      </c>
      <c r="T28" s="46">
        <v>1</v>
      </c>
      <c r="U28" s="46">
        <v>1</v>
      </c>
      <c r="V28" s="46">
        <v>1</v>
      </c>
      <c r="W28" s="46"/>
      <c r="X28" s="47">
        <f t="shared" si="3"/>
        <v>5</v>
      </c>
      <c r="Y28" s="46">
        <v>8</v>
      </c>
      <c r="Z28" s="46"/>
      <c r="AA28" s="46">
        <v>5.8</v>
      </c>
      <c r="AB28" s="47">
        <f t="shared" si="4"/>
        <v>5.8</v>
      </c>
      <c r="AC28" s="48">
        <f t="shared" si="5"/>
        <v>2.3199999999999998</v>
      </c>
      <c r="AD28" s="48">
        <f t="shared" si="6"/>
        <v>2</v>
      </c>
      <c r="AE28" s="48">
        <f t="shared" si="7"/>
        <v>4</v>
      </c>
      <c r="AF28" s="48">
        <f t="shared" si="8"/>
        <v>1</v>
      </c>
      <c r="AG28" s="51">
        <f t="shared" si="9"/>
        <v>8.32</v>
      </c>
      <c r="AH28" s="31">
        <f t="shared" si="10"/>
        <v>8</v>
      </c>
    </row>
    <row r="29" spans="1:34" s="1" customFormat="1" ht="12" customHeight="1" x14ac:dyDescent="0.25">
      <c r="A29" s="28">
        <v>20</v>
      </c>
      <c r="B29" s="35">
        <v>201408567</v>
      </c>
      <c r="C29" s="36" t="s">
        <v>42</v>
      </c>
      <c r="D29" s="39" t="s">
        <v>64</v>
      </c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44">
        <f t="shared" si="0"/>
        <v>9</v>
      </c>
      <c r="O29" s="44">
        <f t="shared" si="1"/>
        <v>0</v>
      </c>
      <c r="P29" s="45">
        <f t="shared" si="2"/>
        <v>1</v>
      </c>
      <c r="Q29" s="29"/>
      <c r="R29" s="46">
        <v>1</v>
      </c>
      <c r="S29" s="46">
        <v>1</v>
      </c>
      <c r="T29" s="46">
        <v>1</v>
      </c>
      <c r="U29" s="46">
        <v>1</v>
      </c>
      <c r="V29" s="46">
        <v>1</v>
      </c>
      <c r="W29" s="46"/>
      <c r="X29" s="47">
        <f t="shared" si="3"/>
        <v>5</v>
      </c>
      <c r="Y29" s="46">
        <v>8</v>
      </c>
      <c r="Z29" s="46"/>
      <c r="AA29" s="46">
        <v>5.6</v>
      </c>
      <c r="AB29" s="47">
        <f t="shared" si="4"/>
        <v>5.6</v>
      </c>
      <c r="AC29" s="48">
        <f t="shared" si="5"/>
        <v>2.2399999999999998</v>
      </c>
      <c r="AD29" s="48">
        <f t="shared" si="6"/>
        <v>2</v>
      </c>
      <c r="AE29" s="48">
        <f t="shared" si="7"/>
        <v>4</v>
      </c>
      <c r="AF29" s="48">
        <f t="shared" si="8"/>
        <v>1</v>
      </c>
      <c r="AG29" s="51">
        <f t="shared" si="9"/>
        <v>8.24</v>
      </c>
      <c r="AH29" s="31">
        <f t="shared" si="10"/>
        <v>8</v>
      </c>
    </row>
    <row r="30" spans="1:34" s="1" customFormat="1" ht="12" customHeight="1" x14ac:dyDescent="0.25">
      <c r="A30" s="28">
        <v>21</v>
      </c>
      <c r="B30" s="35">
        <v>201428583</v>
      </c>
      <c r="C30" s="36" t="s">
        <v>43</v>
      </c>
      <c r="D30" s="39" t="s">
        <v>65</v>
      </c>
      <c r="E30" s="29">
        <v>1</v>
      </c>
      <c r="F30" s="29">
        <v>1</v>
      </c>
      <c r="G30" s="29">
        <v>1</v>
      </c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9">
        <v>1</v>
      </c>
      <c r="N30" s="44">
        <f t="shared" si="0"/>
        <v>9</v>
      </c>
      <c r="O30" s="44">
        <f t="shared" si="1"/>
        <v>0</v>
      </c>
      <c r="P30" s="45">
        <f t="shared" si="2"/>
        <v>1</v>
      </c>
      <c r="Q30" s="29"/>
      <c r="R30" s="46">
        <v>1</v>
      </c>
      <c r="S30" s="46">
        <v>1</v>
      </c>
      <c r="T30" s="46">
        <v>1</v>
      </c>
      <c r="U30" s="46">
        <v>1</v>
      </c>
      <c r="V30" s="46">
        <v>1</v>
      </c>
      <c r="W30" s="46"/>
      <c r="X30" s="47">
        <f t="shared" si="3"/>
        <v>5</v>
      </c>
      <c r="Y30" s="46">
        <v>8</v>
      </c>
      <c r="Z30" s="46"/>
      <c r="AA30" s="46">
        <v>9.8000000000000007</v>
      </c>
      <c r="AB30" s="47">
        <f t="shared" si="4"/>
        <v>9.8000000000000007</v>
      </c>
      <c r="AC30" s="48">
        <f t="shared" si="5"/>
        <v>3.9200000000000004</v>
      </c>
      <c r="AD30" s="48">
        <f t="shared" si="6"/>
        <v>2</v>
      </c>
      <c r="AE30" s="48">
        <f t="shared" si="7"/>
        <v>4</v>
      </c>
      <c r="AF30" s="48">
        <f t="shared" si="8"/>
        <v>1</v>
      </c>
      <c r="AG30" s="51">
        <f t="shared" si="9"/>
        <v>9.92</v>
      </c>
      <c r="AH30" s="31">
        <f t="shared" si="10"/>
        <v>10</v>
      </c>
    </row>
    <row r="31" spans="1:34" s="1" customFormat="1" ht="12" customHeight="1" x14ac:dyDescent="0.25">
      <c r="A31" s="28">
        <v>22</v>
      </c>
      <c r="B31" s="35">
        <v>201412267</v>
      </c>
      <c r="C31" s="36" t="s">
        <v>44</v>
      </c>
      <c r="D31" s="39" t="s">
        <v>65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29">
        <v>1</v>
      </c>
      <c r="K31" s="29">
        <v>1</v>
      </c>
      <c r="L31" s="29">
        <v>1</v>
      </c>
      <c r="M31" s="29">
        <v>1</v>
      </c>
      <c r="N31" s="44">
        <f t="shared" si="0"/>
        <v>9</v>
      </c>
      <c r="O31" s="44">
        <f t="shared" si="1"/>
        <v>0</v>
      </c>
      <c r="P31" s="45">
        <f t="shared" si="2"/>
        <v>1</v>
      </c>
      <c r="Q31" s="29"/>
      <c r="R31" s="46">
        <v>0.5</v>
      </c>
      <c r="S31" s="46">
        <v>0.5</v>
      </c>
      <c r="T31" s="46">
        <v>0.5</v>
      </c>
      <c r="U31" s="46">
        <v>1</v>
      </c>
      <c r="V31" s="46">
        <v>1</v>
      </c>
      <c r="W31" s="46"/>
      <c r="X31" s="47">
        <f t="shared" si="3"/>
        <v>3.5</v>
      </c>
      <c r="Y31" s="46">
        <v>8</v>
      </c>
      <c r="Z31" s="46"/>
      <c r="AA31" s="46">
        <v>8</v>
      </c>
      <c r="AB31" s="47">
        <f t="shared" si="4"/>
        <v>8</v>
      </c>
      <c r="AC31" s="48">
        <f t="shared" si="5"/>
        <v>3.2</v>
      </c>
      <c r="AD31" s="48">
        <f t="shared" si="6"/>
        <v>1.4000000000000001</v>
      </c>
      <c r="AE31" s="48">
        <f t="shared" si="7"/>
        <v>4</v>
      </c>
      <c r="AF31" s="48">
        <f t="shared" si="8"/>
        <v>1</v>
      </c>
      <c r="AG31" s="51">
        <f t="shared" si="9"/>
        <v>8.6000000000000014</v>
      </c>
      <c r="AH31" s="31">
        <f t="shared" si="10"/>
        <v>9</v>
      </c>
    </row>
    <row r="32" spans="1:34" s="1" customFormat="1" ht="12" customHeight="1" x14ac:dyDescent="0.25">
      <c r="A32" s="28">
        <v>23</v>
      </c>
      <c r="B32" s="35">
        <v>201438921</v>
      </c>
      <c r="C32" s="36" t="s">
        <v>45</v>
      </c>
      <c r="D32" s="39" t="s">
        <v>64</v>
      </c>
      <c r="E32" s="29">
        <v>1</v>
      </c>
      <c r="F32" s="29">
        <v>1</v>
      </c>
      <c r="G32" s="29">
        <v>1</v>
      </c>
      <c r="H32" s="29">
        <v>1</v>
      </c>
      <c r="I32" s="29">
        <v>1</v>
      </c>
      <c r="J32" s="29">
        <v>1</v>
      </c>
      <c r="K32" s="29">
        <v>1</v>
      </c>
      <c r="L32" s="29">
        <v>1</v>
      </c>
      <c r="M32" s="29">
        <v>1</v>
      </c>
      <c r="N32" s="44">
        <f>SUM(E32:M32)</f>
        <v>9</v>
      </c>
      <c r="O32" s="44">
        <f t="shared" si="1"/>
        <v>0</v>
      </c>
      <c r="P32" s="45">
        <f t="shared" si="2"/>
        <v>1</v>
      </c>
      <c r="Q32" s="29"/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/>
      <c r="X32" s="47">
        <f t="shared" si="3"/>
        <v>0</v>
      </c>
      <c r="Y32" s="46">
        <v>8</v>
      </c>
      <c r="Z32" s="46"/>
      <c r="AA32" s="46">
        <v>3.6</v>
      </c>
      <c r="AB32" s="47">
        <f t="shared" si="4"/>
        <v>3.6</v>
      </c>
      <c r="AC32" s="48">
        <f t="shared" si="5"/>
        <v>1.4400000000000002</v>
      </c>
      <c r="AD32" s="48">
        <f t="shared" si="6"/>
        <v>0</v>
      </c>
      <c r="AE32" s="48">
        <f t="shared" si="7"/>
        <v>4</v>
      </c>
      <c r="AF32" s="48">
        <f t="shared" si="8"/>
        <v>1</v>
      </c>
      <c r="AG32" s="51">
        <f t="shared" si="9"/>
        <v>5.44</v>
      </c>
      <c r="AH32" s="31">
        <f t="shared" si="10"/>
        <v>5</v>
      </c>
    </row>
    <row r="33" spans="1:34" s="1" customFormat="1" ht="12" customHeight="1" x14ac:dyDescent="0.25">
      <c r="A33" s="28">
        <v>24</v>
      </c>
      <c r="B33" s="35">
        <v>201420763</v>
      </c>
      <c r="C33" s="36" t="s">
        <v>46</v>
      </c>
      <c r="D33" s="39" t="s">
        <v>64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29">
        <v>1</v>
      </c>
      <c r="K33" s="29">
        <v>1</v>
      </c>
      <c r="L33" s="29">
        <v>1</v>
      </c>
      <c r="M33" s="29">
        <v>1</v>
      </c>
      <c r="N33" s="44">
        <f t="shared" si="0"/>
        <v>9</v>
      </c>
      <c r="O33" s="44">
        <f t="shared" si="1"/>
        <v>0</v>
      </c>
      <c r="P33" s="45">
        <f t="shared" si="2"/>
        <v>1</v>
      </c>
      <c r="Q33" s="29"/>
      <c r="R33" s="46">
        <v>1</v>
      </c>
      <c r="S33" s="46">
        <v>1</v>
      </c>
      <c r="T33" s="46">
        <v>1</v>
      </c>
      <c r="U33" s="46">
        <v>1</v>
      </c>
      <c r="V33" s="46">
        <v>1</v>
      </c>
      <c r="W33" s="46"/>
      <c r="X33" s="47">
        <f t="shared" si="3"/>
        <v>5</v>
      </c>
      <c r="Y33" s="46">
        <v>8</v>
      </c>
      <c r="Z33" s="46"/>
      <c r="AA33" s="46">
        <v>7.8</v>
      </c>
      <c r="AB33" s="47">
        <f t="shared" si="4"/>
        <v>7.8</v>
      </c>
      <c r="AC33" s="48">
        <f t="shared" si="5"/>
        <v>3.12</v>
      </c>
      <c r="AD33" s="48">
        <f t="shared" si="6"/>
        <v>2</v>
      </c>
      <c r="AE33" s="48">
        <f t="shared" si="7"/>
        <v>4</v>
      </c>
      <c r="AF33" s="48">
        <f t="shared" si="8"/>
        <v>1</v>
      </c>
      <c r="AG33" s="51">
        <f t="shared" si="9"/>
        <v>9.120000000000001</v>
      </c>
      <c r="AH33" s="31">
        <f t="shared" si="10"/>
        <v>9</v>
      </c>
    </row>
    <row r="34" spans="1:34" s="1" customFormat="1" ht="12" customHeight="1" x14ac:dyDescent="0.25">
      <c r="A34" s="28">
        <v>25</v>
      </c>
      <c r="B34" s="35">
        <v>201429199</v>
      </c>
      <c r="C34" s="36" t="s">
        <v>47</v>
      </c>
      <c r="D34" s="39" t="s">
        <v>64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1</v>
      </c>
      <c r="M34" s="29">
        <v>1</v>
      </c>
      <c r="N34" s="44">
        <f t="shared" si="0"/>
        <v>9</v>
      </c>
      <c r="O34" s="44">
        <f t="shared" si="1"/>
        <v>0</v>
      </c>
      <c r="P34" s="45">
        <f t="shared" si="2"/>
        <v>1</v>
      </c>
      <c r="Q34" s="29"/>
      <c r="R34" s="46">
        <v>1</v>
      </c>
      <c r="S34" s="46">
        <v>1</v>
      </c>
      <c r="T34" s="46">
        <v>1</v>
      </c>
      <c r="U34" s="46">
        <v>1</v>
      </c>
      <c r="V34" s="46">
        <v>1</v>
      </c>
      <c r="W34" s="46"/>
      <c r="X34" s="47">
        <f t="shared" si="3"/>
        <v>5</v>
      </c>
      <c r="Y34" s="46">
        <v>8</v>
      </c>
      <c r="Z34" s="46"/>
      <c r="AA34" s="46">
        <v>6.2</v>
      </c>
      <c r="AB34" s="47">
        <f t="shared" si="4"/>
        <v>6.2</v>
      </c>
      <c r="AC34" s="48">
        <f t="shared" si="5"/>
        <v>2.4800000000000004</v>
      </c>
      <c r="AD34" s="48">
        <f t="shared" si="6"/>
        <v>2</v>
      </c>
      <c r="AE34" s="48">
        <f t="shared" si="7"/>
        <v>4</v>
      </c>
      <c r="AF34" s="48">
        <f t="shared" si="8"/>
        <v>1</v>
      </c>
      <c r="AG34" s="51">
        <f t="shared" si="9"/>
        <v>8.48</v>
      </c>
      <c r="AH34" s="31">
        <f t="shared" si="10"/>
        <v>8</v>
      </c>
    </row>
    <row r="35" spans="1:34" s="1" customFormat="1" ht="12" customHeight="1" x14ac:dyDescent="0.25">
      <c r="A35" s="28">
        <v>26</v>
      </c>
      <c r="B35" s="35">
        <v>201457878</v>
      </c>
      <c r="C35" s="36" t="s">
        <v>48</v>
      </c>
      <c r="D35" s="39" t="s">
        <v>64</v>
      </c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29">
        <v>1</v>
      </c>
      <c r="M35" s="29">
        <v>1</v>
      </c>
      <c r="N35" s="44">
        <f t="shared" si="0"/>
        <v>9</v>
      </c>
      <c r="O35" s="44">
        <f t="shared" si="1"/>
        <v>0</v>
      </c>
      <c r="P35" s="45">
        <f t="shared" si="2"/>
        <v>1</v>
      </c>
      <c r="Q35" s="29"/>
      <c r="R35" s="46">
        <v>1</v>
      </c>
      <c r="S35" s="46">
        <v>1</v>
      </c>
      <c r="T35" s="46">
        <v>1</v>
      </c>
      <c r="U35" s="46">
        <v>1</v>
      </c>
      <c r="V35" s="46">
        <v>1</v>
      </c>
      <c r="W35" s="46"/>
      <c r="X35" s="47">
        <f t="shared" si="3"/>
        <v>5</v>
      </c>
      <c r="Y35" s="46">
        <v>7</v>
      </c>
      <c r="Z35" s="46"/>
      <c r="AA35" s="46">
        <v>5.2</v>
      </c>
      <c r="AB35" s="47">
        <f t="shared" si="4"/>
        <v>5.2</v>
      </c>
      <c r="AC35" s="48">
        <f t="shared" si="5"/>
        <v>2.08</v>
      </c>
      <c r="AD35" s="48">
        <f t="shared" si="6"/>
        <v>2</v>
      </c>
      <c r="AE35" s="48">
        <f t="shared" si="7"/>
        <v>3.5</v>
      </c>
      <c r="AF35" s="48">
        <f t="shared" si="8"/>
        <v>1</v>
      </c>
      <c r="AG35" s="51">
        <f t="shared" si="9"/>
        <v>7.58</v>
      </c>
      <c r="AH35" s="31">
        <f t="shared" si="10"/>
        <v>8</v>
      </c>
    </row>
    <row r="36" spans="1:34" s="1" customFormat="1" ht="12" customHeight="1" x14ac:dyDescent="0.25">
      <c r="A36" s="28">
        <v>27</v>
      </c>
      <c r="B36" s="35">
        <v>201420792</v>
      </c>
      <c r="C36" s="36" t="s">
        <v>49</v>
      </c>
      <c r="D36" s="39" t="s">
        <v>64</v>
      </c>
      <c r="E36" s="29">
        <v>1</v>
      </c>
      <c r="F36" s="29">
        <v>1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9">
        <v>1</v>
      </c>
      <c r="M36" s="29">
        <v>1</v>
      </c>
      <c r="N36" s="44">
        <f t="shared" si="0"/>
        <v>9</v>
      </c>
      <c r="O36" s="44">
        <f t="shared" si="1"/>
        <v>0</v>
      </c>
      <c r="P36" s="45">
        <f t="shared" si="2"/>
        <v>1</v>
      </c>
      <c r="Q36" s="29"/>
      <c r="R36" s="46">
        <v>1</v>
      </c>
      <c r="S36" s="46">
        <v>1</v>
      </c>
      <c r="T36" s="46">
        <v>1</v>
      </c>
      <c r="U36" s="46">
        <v>1</v>
      </c>
      <c r="V36" s="46">
        <v>1</v>
      </c>
      <c r="W36" s="46"/>
      <c r="X36" s="47">
        <f t="shared" si="3"/>
        <v>5</v>
      </c>
      <c r="Y36" s="46">
        <v>7</v>
      </c>
      <c r="Z36" s="46"/>
      <c r="AA36" s="46">
        <v>7.2</v>
      </c>
      <c r="AB36" s="47">
        <f t="shared" si="4"/>
        <v>7.2</v>
      </c>
      <c r="AC36" s="48">
        <f t="shared" si="5"/>
        <v>2.8800000000000003</v>
      </c>
      <c r="AD36" s="48">
        <f t="shared" si="6"/>
        <v>2</v>
      </c>
      <c r="AE36" s="48">
        <f t="shared" si="7"/>
        <v>3.5</v>
      </c>
      <c r="AF36" s="48">
        <f t="shared" si="8"/>
        <v>1</v>
      </c>
      <c r="AG36" s="51">
        <f t="shared" si="9"/>
        <v>8.3800000000000008</v>
      </c>
      <c r="AH36" s="31">
        <f t="shared" si="10"/>
        <v>8</v>
      </c>
    </row>
    <row r="37" spans="1:34" s="1" customFormat="1" ht="12" customHeight="1" x14ac:dyDescent="0.25">
      <c r="A37" s="28">
        <v>28</v>
      </c>
      <c r="B37" s="35">
        <v>201458193</v>
      </c>
      <c r="C37" s="36" t="s">
        <v>50</v>
      </c>
      <c r="D37" s="39" t="s">
        <v>64</v>
      </c>
      <c r="E37" s="29">
        <v>1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1</v>
      </c>
      <c r="M37" s="29">
        <v>1</v>
      </c>
      <c r="N37" s="44">
        <f t="shared" si="0"/>
        <v>9</v>
      </c>
      <c r="O37" s="44">
        <f t="shared" si="1"/>
        <v>0</v>
      </c>
      <c r="P37" s="45">
        <f t="shared" si="2"/>
        <v>1</v>
      </c>
      <c r="Q37" s="29"/>
      <c r="R37" s="46">
        <v>0.5</v>
      </c>
      <c r="S37" s="46">
        <v>1</v>
      </c>
      <c r="T37" s="46">
        <v>0.5</v>
      </c>
      <c r="U37" s="46">
        <v>1</v>
      </c>
      <c r="V37" s="46">
        <v>1</v>
      </c>
      <c r="W37" s="46"/>
      <c r="X37" s="47">
        <f t="shared" si="3"/>
        <v>4</v>
      </c>
      <c r="Y37" s="46">
        <v>8</v>
      </c>
      <c r="Z37" s="46"/>
      <c r="AA37" s="46">
        <v>7.6</v>
      </c>
      <c r="AB37" s="47">
        <f t="shared" si="4"/>
        <v>7.6</v>
      </c>
      <c r="AC37" s="48">
        <f t="shared" si="5"/>
        <v>3.04</v>
      </c>
      <c r="AD37" s="48">
        <f t="shared" si="6"/>
        <v>1.6</v>
      </c>
      <c r="AE37" s="48">
        <f t="shared" si="7"/>
        <v>4</v>
      </c>
      <c r="AF37" s="48">
        <f t="shared" si="8"/>
        <v>1</v>
      </c>
      <c r="AG37" s="51">
        <f t="shared" si="9"/>
        <v>8.64</v>
      </c>
      <c r="AH37" s="31">
        <f t="shared" si="10"/>
        <v>9</v>
      </c>
    </row>
    <row r="38" spans="1:34" s="1" customFormat="1" ht="12" customHeight="1" x14ac:dyDescent="0.25">
      <c r="A38" s="28">
        <v>29</v>
      </c>
      <c r="B38" s="35">
        <v>201414280</v>
      </c>
      <c r="C38" s="36" t="s">
        <v>51</v>
      </c>
      <c r="D38" s="39" t="s">
        <v>64</v>
      </c>
      <c r="E38" s="29">
        <v>1</v>
      </c>
      <c r="F38" s="29">
        <v>1</v>
      </c>
      <c r="G38" s="29">
        <v>1</v>
      </c>
      <c r="H38" s="29">
        <v>1</v>
      </c>
      <c r="I38" s="29">
        <v>1</v>
      </c>
      <c r="J38" s="29">
        <v>1</v>
      </c>
      <c r="K38" s="29">
        <v>1</v>
      </c>
      <c r="L38" s="29">
        <v>1</v>
      </c>
      <c r="M38" s="29">
        <v>1</v>
      </c>
      <c r="N38" s="44">
        <f t="shared" si="0"/>
        <v>9</v>
      </c>
      <c r="O38" s="44">
        <f t="shared" si="1"/>
        <v>0</v>
      </c>
      <c r="P38" s="45">
        <f t="shared" si="2"/>
        <v>1</v>
      </c>
      <c r="Q38" s="29"/>
      <c r="R38" s="46">
        <v>0</v>
      </c>
      <c r="S38" s="46">
        <v>1</v>
      </c>
      <c r="T38" s="46">
        <v>1</v>
      </c>
      <c r="U38" s="46">
        <v>1</v>
      </c>
      <c r="V38" s="46">
        <v>1</v>
      </c>
      <c r="W38" s="46"/>
      <c r="X38" s="47">
        <f t="shared" si="3"/>
        <v>4</v>
      </c>
      <c r="Y38" s="46">
        <v>8</v>
      </c>
      <c r="Z38" s="46"/>
      <c r="AA38" s="46">
        <v>7.4</v>
      </c>
      <c r="AB38" s="47">
        <f t="shared" si="4"/>
        <v>7.4</v>
      </c>
      <c r="AC38" s="48">
        <f t="shared" si="5"/>
        <v>2.9600000000000004</v>
      </c>
      <c r="AD38" s="48">
        <f t="shared" si="6"/>
        <v>1.6</v>
      </c>
      <c r="AE38" s="48">
        <f t="shared" si="7"/>
        <v>4</v>
      </c>
      <c r="AF38" s="48">
        <f t="shared" si="8"/>
        <v>1</v>
      </c>
      <c r="AG38" s="51">
        <f t="shared" si="9"/>
        <v>8.56</v>
      </c>
      <c r="AH38" s="31">
        <f t="shared" si="10"/>
        <v>9</v>
      </c>
    </row>
    <row r="39" spans="1:34" s="1" customFormat="1" ht="12" customHeight="1" x14ac:dyDescent="0.25">
      <c r="A39" s="28">
        <v>30</v>
      </c>
      <c r="B39" s="35">
        <v>201419013</v>
      </c>
      <c r="C39" s="36" t="s">
        <v>52</v>
      </c>
      <c r="D39" s="39" t="s">
        <v>65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44">
        <f t="shared" si="0"/>
        <v>9</v>
      </c>
      <c r="O39" s="44">
        <f t="shared" si="1"/>
        <v>0</v>
      </c>
      <c r="P39" s="45">
        <f t="shared" si="2"/>
        <v>1</v>
      </c>
      <c r="Q39" s="29"/>
      <c r="R39" s="46">
        <v>1</v>
      </c>
      <c r="S39" s="46">
        <v>1</v>
      </c>
      <c r="T39" s="46">
        <v>1</v>
      </c>
      <c r="U39" s="46">
        <v>1</v>
      </c>
      <c r="V39" s="46">
        <v>1</v>
      </c>
      <c r="W39" s="46"/>
      <c r="X39" s="47">
        <f t="shared" si="3"/>
        <v>5</v>
      </c>
      <c r="Y39" s="46">
        <v>8</v>
      </c>
      <c r="Z39" s="46"/>
      <c r="AA39" s="46">
        <v>8.4</v>
      </c>
      <c r="AB39" s="47">
        <f t="shared" si="4"/>
        <v>8.4</v>
      </c>
      <c r="AC39" s="48">
        <f t="shared" si="5"/>
        <v>3.3600000000000003</v>
      </c>
      <c r="AD39" s="48">
        <f t="shared" si="6"/>
        <v>2</v>
      </c>
      <c r="AE39" s="48">
        <f t="shared" si="7"/>
        <v>4</v>
      </c>
      <c r="AF39" s="48">
        <f t="shared" si="8"/>
        <v>1</v>
      </c>
      <c r="AG39" s="51">
        <f t="shared" si="9"/>
        <v>9.36</v>
      </c>
      <c r="AH39" s="31">
        <f t="shared" si="10"/>
        <v>9</v>
      </c>
    </row>
    <row r="40" spans="1:34" s="1" customFormat="1" ht="12" customHeight="1" x14ac:dyDescent="0.25">
      <c r="A40" s="28">
        <v>31</v>
      </c>
      <c r="B40" s="35">
        <v>201402365</v>
      </c>
      <c r="C40" s="36" t="s">
        <v>53</v>
      </c>
      <c r="D40" s="39" t="s">
        <v>65</v>
      </c>
      <c r="E40" s="29">
        <v>1</v>
      </c>
      <c r="F40" s="29">
        <v>1</v>
      </c>
      <c r="G40" s="29">
        <v>1</v>
      </c>
      <c r="H40" s="29">
        <v>1</v>
      </c>
      <c r="I40" s="29">
        <v>1</v>
      </c>
      <c r="J40" s="29">
        <v>1</v>
      </c>
      <c r="K40" s="29">
        <v>1</v>
      </c>
      <c r="L40" s="29">
        <v>1</v>
      </c>
      <c r="M40" s="29">
        <v>1</v>
      </c>
      <c r="N40" s="44">
        <f t="shared" si="0"/>
        <v>9</v>
      </c>
      <c r="O40" s="44">
        <f t="shared" si="1"/>
        <v>0</v>
      </c>
      <c r="P40" s="45">
        <f t="shared" si="2"/>
        <v>1</v>
      </c>
      <c r="Q40" s="29"/>
      <c r="R40" s="46">
        <v>1</v>
      </c>
      <c r="S40" s="46">
        <v>1</v>
      </c>
      <c r="T40" s="46">
        <v>1</v>
      </c>
      <c r="U40" s="46">
        <v>1</v>
      </c>
      <c r="V40" s="46">
        <v>1</v>
      </c>
      <c r="W40" s="46"/>
      <c r="X40" s="47">
        <f t="shared" si="3"/>
        <v>5</v>
      </c>
      <c r="Y40" s="46">
        <v>8</v>
      </c>
      <c r="Z40" s="46"/>
      <c r="AA40" s="46">
        <v>5.4</v>
      </c>
      <c r="AB40" s="47">
        <f t="shared" si="4"/>
        <v>5.4</v>
      </c>
      <c r="AC40" s="48">
        <f t="shared" si="5"/>
        <v>2.16</v>
      </c>
      <c r="AD40" s="48">
        <f t="shared" si="6"/>
        <v>2</v>
      </c>
      <c r="AE40" s="48">
        <f t="shared" si="7"/>
        <v>4</v>
      </c>
      <c r="AF40" s="48">
        <f t="shared" si="8"/>
        <v>1</v>
      </c>
      <c r="AG40" s="51">
        <f t="shared" si="9"/>
        <v>8.16</v>
      </c>
      <c r="AH40" s="31">
        <f t="shared" si="10"/>
        <v>8</v>
      </c>
    </row>
    <row r="41" spans="1:34" s="1" customFormat="1" ht="12" customHeight="1" x14ac:dyDescent="0.25">
      <c r="A41" s="28">
        <v>32</v>
      </c>
      <c r="B41" s="35">
        <v>201415774</v>
      </c>
      <c r="C41" s="36" t="s">
        <v>54</v>
      </c>
      <c r="D41" s="39" t="s">
        <v>64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1</v>
      </c>
      <c r="M41" s="29">
        <v>1</v>
      </c>
      <c r="N41" s="44">
        <f t="shared" si="0"/>
        <v>9</v>
      </c>
      <c r="O41" s="44">
        <f t="shared" si="1"/>
        <v>0</v>
      </c>
      <c r="P41" s="45">
        <f t="shared" si="2"/>
        <v>1</v>
      </c>
      <c r="Q41" s="29"/>
      <c r="R41" s="46">
        <v>1</v>
      </c>
      <c r="S41" s="46">
        <v>1</v>
      </c>
      <c r="T41" s="46">
        <v>1</v>
      </c>
      <c r="U41" s="46">
        <v>1</v>
      </c>
      <c r="V41" s="46">
        <v>1</v>
      </c>
      <c r="W41" s="46"/>
      <c r="X41" s="47">
        <f t="shared" si="3"/>
        <v>5</v>
      </c>
      <c r="Y41" s="46">
        <v>8</v>
      </c>
      <c r="Z41" s="46"/>
      <c r="AA41" s="46">
        <v>6</v>
      </c>
      <c r="AB41" s="47">
        <f t="shared" si="4"/>
        <v>6</v>
      </c>
      <c r="AC41" s="48">
        <f t="shared" si="5"/>
        <v>2.4000000000000004</v>
      </c>
      <c r="AD41" s="48">
        <f t="shared" si="6"/>
        <v>2</v>
      </c>
      <c r="AE41" s="48">
        <f t="shared" si="7"/>
        <v>4</v>
      </c>
      <c r="AF41" s="48">
        <f t="shared" si="8"/>
        <v>1</v>
      </c>
      <c r="AG41" s="51">
        <f t="shared" si="9"/>
        <v>8.4</v>
      </c>
      <c r="AH41" s="31">
        <f t="shared" si="10"/>
        <v>8</v>
      </c>
    </row>
    <row r="42" spans="1:34" s="1" customFormat="1" ht="12" customHeight="1" x14ac:dyDescent="0.25">
      <c r="A42" s="28">
        <v>33</v>
      </c>
      <c r="B42" s="35">
        <v>201405471</v>
      </c>
      <c r="C42" s="36" t="s">
        <v>55</v>
      </c>
      <c r="D42" s="39" t="s">
        <v>65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9">
        <v>1</v>
      </c>
      <c r="M42" s="29">
        <v>1</v>
      </c>
      <c r="N42" s="44">
        <f t="shared" si="0"/>
        <v>9</v>
      </c>
      <c r="O42" s="44">
        <f t="shared" si="1"/>
        <v>0</v>
      </c>
      <c r="P42" s="45">
        <f t="shared" si="2"/>
        <v>1</v>
      </c>
      <c r="Q42" s="29"/>
      <c r="R42" s="46">
        <v>1</v>
      </c>
      <c r="S42" s="46">
        <v>1</v>
      </c>
      <c r="T42" s="46">
        <v>1</v>
      </c>
      <c r="U42" s="46">
        <v>1</v>
      </c>
      <c r="V42" s="46">
        <v>1</v>
      </c>
      <c r="W42" s="46"/>
      <c r="X42" s="47">
        <f t="shared" si="3"/>
        <v>5</v>
      </c>
      <c r="Y42" s="46">
        <v>8</v>
      </c>
      <c r="Z42" s="46"/>
      <c r="AA42" s="46">
        <v>9.6</v>
      </c>
      <c r="AB42" s="47">
        <f t="shared" si="4"/>
        <v>9.6</v>
      </c>
      <c r="AC42" s="48">
        <f t="shared" si="5"/>
        <v>3.84</v>
      </c>
      <c r="AD42" s="48">
        <f t="shared" si="6"/>
        <v>2</v>
      </c>
      <c r="AE42" s="48">
        <f t="shared" si="7"/>
        <v>4</v>
      </c>
      <c r="AF42" s="48">
        <f t="shared" si="8"/>
        <v>1</v>
      </c>
      <c r="AG42" s="51">
        <f t="shared" si="9"/>
        <v>9.84</v>
      </c>
      <c r="AH42" s="31">
        <f t="shared" si="10"/>
        <v>10</v>
      </c>
    </row>
    <row r="43" spans="1:34" s="1" customFormat="1" ht="12" customHeight="1" x14ac:dyDescent="0.25">
      <c r="A43" s="28">
        <v>34</v>
      </c>
      <c r="B43" s="35">
        <v>201458321</v>
      </c>
      <c r="C43" s="36" t="s">
        <v>56</v>
      </c>
      <c r="D43" s="39" t="s">
        <v>65</v>
      </c>
      <c r="E43" s="29">
        <v>1</v>
      </c>
      <c r="F43" s="29">
        <v>1</v>
      </c>
      <c r="G43" s="29">
        <v>1</v>
      </c>
      <c r="H43" s="29">
        <v>1</v>
      </c>
      <c r="I43" s="29">
        <v>1</v>
      </c>
      <c r="J43" s="29">
        <v>1</v>
      </c>
      <c r="K43" s="29">
        <v>1</v>
      </c>
      <c r="L43" s="29">
        <v>1</v>
      </c>
      <c r="M43" s="29">
        <v>1</v>
      </c>
      <c r="N43" s="44">
        <f t="shared" si="0"/>
        <v>9</v>
      </c>
      <c r="O43" s="44">
        <f t="shared" si="1"/>
        <v>0</v>
      </c>
      <c r="P43" s="45">
        <f t="shared" si="2"/>
        <v>1</v>
      </c>
      <c r="Q43" s="29"/>
      <c r="R43" s="46">
        <v>1</v>
      </c>
      <c r="S43" s="46">
        <v>1</v>
      </c>
      <c r="T43" s="46">
        <v>1</v>
      </c>
      <c r="U43" s="46">
        <v>1</v>
      </c>
      <c r="V43" s="46">
        <v>1</v>
      </c>
      <c r="W43" s="46"/>
      <c r="X43" s="47">
        <f t="shared" si="3"/>
        <v>5</v>
      </c>
      <c r="Y43" s="46">
        <v>8</v>
      </c>
      <c r="Z43" s="46"/>
      <c r="AA43" s="46">
        <v>8</v>
      </c>
      <c r="AB43" s="47">
        <f t="shared" si="4"/>
        <v>8</v>
      </c>
      <c r="AC43" s="48">
        <f t="shared" si="5"/>
        <v>3.2</v>
      </c>
      <c r="AD43" s="48">
        <f t="shared" si="6"/>
        <v>2</v>
      </c>
      <c r="AE43" s="48">
        <f t="shared" si="7"/>
        <v>4</v>
      </c>
      <c r="AF43" s="48">
        <f t="shared" si="8"/>
        <v>1</v>
      </c>
      <c r="AG43" s="51">
        <f t="shared" si="9"/>
        <v>9.1999999999999993</v>
      </c>
      <c r="AH43" s="31">
        <f t="shared" si="10"/>
        <v>9</v>
      </c>
    </row>
    <row r="44" spans="1:34" s="1" customFormat="1" ht="12" customHeight="1" x14ac:dyDescent="0.25">
      <c r="A44" s="28">
        <v>35</v>
      </c>
      <c r="B44" s="35">
        <v>201403071</v>
      </c>
      <c r="C44" s="36" t="s">
        <v>57</v>
      </c>
      <c r="D44" s="39" t="s">
        <v>65</v>
      </c>
      <c r="E44" s="29">
        <v>1</v>
      </c>
      <c r="F44" s="29">
        <v>1</v>
      </c>
      <c r="G44" s="29">
        <v>1</v>
      </c>
      <c r="H44" s="29">
        <v>1</v>
      </c>
      <c r="I44" s="29">
        <v>1</v>
      </c>
      <c r="J44" s="29">
        <v>1</v>
      </c>
      <c r="K44" s="29">
        <v>1</v>
      </c>
      <c r="L44" s="29">
        <v>1</v>
      </c>
      <c r="M44" s="29">
        <v>1</v>
      </c>
      <c r="N44" s="44">
        <f t="shared" si="0"/>
        <v>9</v>
      </c>
      <c r="O44" s="44">
        <f t="shared" si="1"/>
        <v>0</v>
      </c>
      <c r="P44" s="45">
        <f t="shared" si="2"/>
        <v>1</v>
      </c>
      <c r="Q44" s="29"/>
      <c r="R44" s="46">
        <v>1</v>
      </c>
      <c r="S44" s="46">
        <v>1</v>
      </c>
      <c r="T44" s="46">
        <v>0.5</v>
      </c>
      <c r="U44" s="46">
        <v>1</v>
      </c>
      <c r="V44" s="46">
        <v>1</v>
      </c>
      <c r="W44" s="46"/>
      <c r="X44" s="47">
        <f t="shared" si="3"/>
        <v>4.5</v>
      </c>
      <c r="Y44" s="46">
        <v>8</v>
      </c>
      <c r="Z44" s="46"/>
      <c r="AA44" s="46">
        <v>6.8</v>
      </c>
      <c r="AB44" s="47">
        <f t="shared" si="4"/>
        <v>6.8</v>
      </c>
      <c r="AC44" s="48">
        <f t="shared" si="5"/>
        <v>2.72</v>
      </c>
      <c r="AD44" s="48">
        <f t="shared" si="6"/>
        <v>1.8</v>
      </c>
      <c r="AE44" s="48">
        <f t="shared" si="7"/>
        <v>4</v>
      </c>
      <c r="AF44" s="48">
        <f t="shared" si="8"/>
        <v>1</v>
      </c>
      <c r="AG44" s="51">
        <f t="shared" si="9"/>
        <v>8.52</v>
      </c>
      <c r="AH44" s="31">
        <f t="shared" si="10"/>
        <v>9</v>
      </c>
    </row>
    <row r="45" spans="1:34" s="1" customFormat="1" ht="12" customHeight="1" x14ac:dyDescent="0.25">
      <c r="A45" s="28">
        <v>36</v>
      </c>
      <c r="B45" s="35">
        <v>201415818</v>
      </c>
      <c r="C45" s="36" t="s">
        <v>58</v>
      </c>
      <c r="D45" s="39" t="s">
        <v>65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29">
        <v>1</v>
      </c>
      <c r="K45" s="29">
        <v>1</v>
      </c>
      <c r="L45" s="29">
        <v>1</v>
      </c>
      <c r="M45" s="29">
        <v>1</v>
      </c>
      <c r="N45" s="44">
        <f t="shared" si="0"/>
        <v>9</v>
      </c>
      <c r="O45" s="44">
        <f t="shared" si="1"/>
        <v>0</v>
      </c>
      <c r="P45" s="45">
        <f t="shared" si="2"/>
        <v>1</v>
      </c>
      <c r="Q45" s="29"/>
      <c r="R45" s="46">
        <v>1</v>
      </c>
      <c r="S45" s="46">
        <v>1</v>
      </c>
      <c r="T45" s="46">
        <v>0.5</v>
      </c>
      <c r="U45" s="46">
        <v>1</v>
      </c>
      <c r="V45" s="46">
        <v>1</v>
      </c>
      <c r="W45" s="46"/>
      <c r="X45" s="47">
        <f t="shared" si="3"/>
        <v>4.5</v>
      </c>
      <c r="Y45" s="46">
        <v>8</v>
      </c>
      <c r="Z45" s="46"/>
      <c r="AA45" s="46">
        <v>5.6</v>
      </c>
      <c r="AB45" s="47">
        <f t="shared" si="4"/>
        <v>5.6</v>
      </c>
      <c r="AC45" s="48">
        <f t="shared" si="5"/>
        <v>2.2399999999999998</v>
      </c>
      <c r="AD45" s="48">
        <f t="shared" si="6"/>
        <v>1.8</v>
      </c>
      <c r="AE45" s="48">
        <f t="shared" si="7"/>
        <v>4</v>
      </c>
      <c r="AF45" s="48">
        <f t="shared" si="8"/>
        <v>1</v>
      </c>
      <c r="AG45" s="51">
        <f t="shared" si="9"/>
        <v>8.0399999999999991</v>
      </c>
      <c r="AH45" s="31">
        <f t="shared" si="10"/>
        <v>8</v>
      </c>
    </row>
    <row r="46" spans="1:34" ht="12" customHeight="1" x14ac:dyDescent="0.25">
      <c r="A46" s="28">
        <v>37</v>
      </c>
      <c r="B46" s="35">
        <v>201458476</v>
      </c>
      <c r="C46" s="36" t="s">
        <v>59</v>
      </c>
      <c r="D46" s="39" t="s">
        <v>64</v>
      </c>
      <c r="E46" s="29">
        <v>1</v>
      </c>
      <c r="F46" s="29">
        <v>1</v>
      </c>
      <c r="G46" s="29">
        <v>1</v>
      </c>
      <c r="H46" s="29">
        <v>1</v>
      </c>
      <c r="I46" s="29">
        <v>1</v>
      </c>
      <c r="J46" s="29">
        <v>1</v>
      </c>
      <c r="K46" s="29">
        <v>1</v>
      </c>
      <c r="L46" s="29">
        <v>1</v>
      </c>
      <c r="M46" s="29">
        <v>1</v>
      </c>
      <c r="N46" s="44">
        <f t="shared" si="0"/>
        <v>9</v>
      </c>
      <c r="O46" s="44">
        <f t="shared" si="1"/>
        <v>0</v>
      </c>
      <c r="P46" s="45">
        <f t="shared" si="2"/>
        <v>1</v>
      </c>
      <c r="Q46" s="29"/>
      <c r="R46" s="46">
        <v>1</v>
      </c>
      <c r="S46" s="46">
        <v>1</v>
      </c>
      <c r="T46" s="46">
        <v>1</v>
      </c>
      <c r="U46" s="46">
        <v>1</v>
      </c>
      <c r="V46" s="46">
        <v>1</v>
      </c>
      <c r="W46" s="46"/>
      <c r="X46" s="47">
        <f t="shared" si="3"/>
        <v>5</v>
      </c>
      <c r="Y46" s="46">
        <v>7</v>
      </c>
      <c r="Z46" s="46"/>
      <c r="AA46" s="46">
        <v>7.6</v>
      </c>
      <c r="AB46" s="47">
        <f t="shared" si="4"/>
        <v>7.6</v>
      </c>
      <c r="AC46" s="48">
        <f t="shared" si="5"/>
        <v>3.04</v>
      </c>
      <c r="AD46" s="48">
        <f t="shared" si="6"/>
        <v>2</v>
      </c>
      <c r="AE46" s="48">
        <f t="shared" si="7"/>
        <v>3.5</v>
      </c>
      <c r="AF46" s="48">
        <f t="shared" si="8"/>
        <v>1</v>
      </c>
      <c r="AG46" s="51">
        <f t="shared" si="9"/>
        <v>8.5399999999999991</v>
      </c>
      <c r="AH46" s="31">
        <f t="shared" si="10"/>
        <v>9</v>
      </c>
    </row>
    <row r="47" spans="1:34" ht="12" customHeight="1" x14ac:dyDescent="0.25">
      <c r="A47" s="28">
        <v>38</v>
      </c>
      <c r="B47" s="35">
        <v>201458659</v>
      </c>
      <c r="C47" s="36" t="s">
        <v>60</v>
      </c>
      <c r="D47" s="40" t="s">
        <v>65</v>
      </c>
      <c r="E47" s="29">
        <v>1</v>
      </c>
      <c r="F47" s="29">
        <v>1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30">
        <v>1</v>
      </c>
      <c r="N47" s="44">
        <f t="shared" si="0"/>
        <v>9</v>
      </c>
      <c r="O47" s="44">
        <f t="shared" si="1"/>
        <v>0</v>
      </c>
      <c r="P47" s="45">
        <f t="shared" si="2"/>
        <v>1</v>
      </c>
      <c r="Q47" s="30"/>
      <c r="R47" s="49">
        <v>1</v>
      </c>
      <c r="S47" s="49">
        <v>1</v>
      </c>
      <c r="T47" s="49">
        <v>1</v>
      </c>
      <c r="U47" s="49">
        <v>1</v>
      </c>
      <c r="V47" s="49">
        <v>1</v>
      </c>
      <c r="W47" s="49"/>
      <c r="X47" s="47">
        <f t="shared" si="3"/>
        <v>5</v>
      </c>
      <c r="Y47" s="49">
        <v>7</v>
      </c>
      <c r="Z47" s="49"/>
      <c r="AA47" s="49">
        <v>5.2</v>
      </c>
      <c r="AB47" s="47">
        <f t="shared" si="4"/>
        <v>5.2</v>
      </c>
      <c r="AC47" s="48">
        <f t="shared" si="5"/>
        <v>2.08</v>
      </c>
      <c r="AD47" s="48">
        <f t="shared" si="6"/>
        <v>2</v>
      </c>
      <c r="AE47" s="48">
        <f t="shared" si="7"/>
        <v>3.5</v>
      </c>
      <c r="AF47" s="48">
        <f t="shared" si="8"/>
        <v>1</v>
      </c>
      <c r="AG47" s="51">
        <f t="shared" si="9"/>
        <v>7.58</v>
      </c>
      <c r="AH47" s="31">
        <f t="shared" si="10"/>
        <v>8</v>
      </c>
    </row>
    <row r="48" spans="1:34" ht="12" customHeight="1" x14ac:dyDescent="0.25">
      <c r="A48" s="38">
        <v>39</v>
      </c>
      <c r="B48" s="35">
        <v>201423250</v>
      </c>
      <c r="C48" s="36" t="s">
        <v>61</v>
      </c>
      <c r="D48" s="41" t="s">
        <v>64</v>
      </c>
      <c r="E48" s="29">
        <v>1</v>
      </c>
      <c r="F48" s="29">
        <v>1</v>
      </c>
      <c r="G48" s="29">
        <v>1</v>
      </c>
      <c r="H48" s="29">
        <v>1</v>
      </c>
      <c r="I48" s="29">
        <v>1</v>
      </c>
      <c r="J48" s="29">
        <v>1</v>
      </c>
      <c r="K48" s="29">
        <v>1</v>
      </c>
      <c r="L48" s="29">
        <v>1</v>
      </c>
      <c r="M48" s="37">
        <v>1</v>
      </c>
      <c r="N48" s="44">
        <f t="shared" si="0"/>
        <v>9</v>
      </c>
      <c r="O48" s="44">
        <f t="shared" si="1"/>
        <v>0</v>
      </c>
      <c r="P48" s="45">
        <f t="shared" si="2"/>
        <v>1</v>
      </c>
      <c r="Q48" s="37"/>
      <c r="R48" s="49">
        <v>1</v>
      </c>
      <c r="S48" s="49">
        <v>1</v>
      </c>
      <c r="T48" s="49">
        <v>0.5</v>
      </c>
      <c r="U48" s="49">
        <v>1</v>
      </c>
      <c r="V48" s="49">
        <v>1</v>
      </c>
      <c r="W48" s="49"/>
      <c r="X48" s="47">
        <f t="shared" si="3"/>
        <v>4.5</v>
      </c>
      <c r="Y48" s="49">
        <v>7</v>
      </c>
      <c r="Z48" s="50"/>
      <c r="AA48" s="50">
        <v>7.2</v>
      </c>
      <c r="AB48" s="47">
        <f t="shared" si="4"/>
        <v>7.2</v>
      </c>
      <c r="AC48" s="48">
        <f t="shared" ref="AC48:AC50" si="11">AB48*$C$3</f>
        <v>2.8800000000000003</v>
      </c>
      <c r="AD48" s="48">
        <f t="shared" si="6"/>
        <v>1.8</v>
      </c>
      <c r="AE48" s="48">
        <f t="shared" si="7"/>
        <v>3.5</v>
      </c>
      <c r="AF48" s="48">
        <f t="shared" si="8"/>
        <v>1</v>
      </c>
      <c r="AG48" s="51">
        <f t="shared" si="9"/>
        <v>8.18</v>
      </c>
      <c r="AH48" s="31">
        <f t="shared" si="10"/>
        <v>8</v>
      </c>
    </row>
    <row r="49" spans="1:34" ht="12" customHeight="1" x14ac:dyDescent="0.25">
      <c r="A49" s="38">
        <v>40</v>
      </c>
      <c r="B49" s="35">
        <v>201439527</v>
      </c>
      <c r="C49" s="36" t="s">
        <v>62</v>
      </c>
      <c r="D49" s="41" t="s">
        <v>64</v>
      </c>
      <c r="E49" s="29">
        <v>1</v>
      </c>
      <c r="F49" s="29">
        <v>1</v>
      </c>
      <c r="G49" s="29">
        <v>1</v>
      </c>
      <c r="H49" s="29">
        <v>1</v>
      </c>
      <c r="I49" s="29">
        <v>1</v>
      </c>
      <c r="J49" s="29">
        <v>1</v>
      </c>
      <c r="K49" s="29">
        <v>1</v>
      </c>
      <c r="L49" s="29">
        <v>1</v>
      </c>
      <c r="M49" s="37">
        <v>1</v>
      </c>
      <c r="N49" s="44">
        <f t="shared" si="0"/>
        <v>9</v>
      </c>
      <c r="O49" s="44">
        <f t="shared" si="1"/>
        <v>0</v>
      </c>
      <c r="P49" s="45">
        <f t="shared" si="2"/>
        <v>1</v>
      </c>
      <c r="Q49" s="37"/>
      <c r="R49" s="49">
        <v>1</v>
      </c>
      <c r="S49" s="49">
        <v>1</v>
      </c>
      <c r="T49" s="49">
        <v>1</v>
      </c>
      <c r="U49" s="49">
        <v>1</v>
      </c>
      <c r="V49" s="49">
        <v>1</v>
      </c>
      <c r="W49" s="49"/>
      <c r="X49" s="47">
        <f t="shared" si="3"/>
        <v>5</v>
      </c>
      <c r="Y49" s="49">
        <v>7</v>
      </c>
      <c r="Z49" s="50"/>
      <c r="AA49" s="50">
        <v>7.6</v>
      </c>
      <c r="AB49" s="47">
        <f t="shared" si="4"/>
        <v>7.6</v>
      </c>
      <c r="AC49" s="48">
        <f t="shared" si="11"/>
        <v>3.04</v>
      </c>
      <c r="AD49" s="48">
        <f t="shared" si="6"/>
        <v>2</v>
      </c>
      <c r="AE49" s="48">
        <f t="shared" si="7"/>
        <v>3.5</v>
      </c>
      <c r="AF49" s="48">
        <f t="shared" si="8"/>
        <v>1</v>
      </c>
      <c r="AG49" s="51">
        <f t="shared" si="9"/>
        <v>8.5399999999999991</v>
      </c>
      <c r="AH49" s="31">
        <f t="shared" si="10"/>
        <v>9</v>
      </c>
    </row>
    <row r="50" spans="1:34" ht="12" customHeight="1" x14ac:dyDescent="0.25">
      <c r="A50" s="38">
        <v>41</v>
      </c>
      <c r="B50" s="35">
        <v>201420908</v>
      </c>
      <c r="C50" s="36" t="s">
        <v>63</v>
      </c>
      <c r="D50" s="41" t="s">
        <v>65</v>
      </c>
      <c r="E50" s="29">
        <v>1</v>
      </c>
      <c r="F50" s="29">
        <v>1</v>
      </c>
      <c r="G50" s="29">
        <v>1</v>
      </c>
      <c r="H50" s="29">
        <v>1</v>
      </c>
      <c r="I50" s="29">
        <v>1</v>
      </c>
      <c r="J50" s="29">
        <v>1</v>
      </c>
      <c r="K50" s="29">
        <v>1</v>
      </c>
      <c r="L50" s="29">
        <v>1</v>
      </c>
      <c r="M50" s="37">
        <v>1</v>
      </c>
      <c r="N50" s="44">
        <f t="shared" si="0"/>
        <v>9</v>
      </c>
      <c r="O50" s="44">
        <f t="shared" si="1"/>
        <v>0</v>
      </c>
      <c r="P50" s="45">
        <f t="shared" si="2"/>
        <v>1</v>
      </c>
      <c r="Q50" s="37"/>
      <c r="R50" s="49">
        <v>1</v>
      </c>
      <c r="S50" s="49">
        <v>1</v>
      </c>
      <c r="T50" s="49">
        <v>1</v>
      </c>
      <c r="U50" s="49">
        <v>1</v>
      </c>
      <c r="V50" s="49">
        <v>1</v>
      </c>
      <c r="W50" s="49"/>
      <c r="X50" s="47">
        <f t="shared" si="3"/>
        <v>5</v>
      </c>
      <c r="Y50" s="49">
        <v>7</v>
      </c>
      <c r="Z50" s="50"/>
      <c r="AA50" s="50">
        <v>7.8</v>
      </c>
      <c r="AB50" s="47">
        <f t="shared" si="4"/>
        <v>7.8</v>
      </c>
      <c r="AC50" s="48">
        <f t="shared" si="11"/>
        <v>3.12</v>
      </c>
      <c r="AD50" s="48">
        <f t="shared" si="6"/>
        <v>2</v>
      </c>
      <c r="AE50" s="48">
        <f t="shared" si="7"/>
        <v>3.5</v>
      </c>
      <c r="AF50" s="48">
        <f t="shared" si="8"/>
        <v>1</v>
      </c>
      <c r="AG50" s="51">
        <f t="shared" si="9"/>
        <v>8.620000000000001</v>
      </c>
      <c r="AH50" s="31">
        <f t="shared" si="10"/>
        <v>9</v>
      </c>
    </row>
  </sheetData>
  <mergeCells count="16">
    <mergeCell ref="E8:P8"/>
    <mergeCell ref="R8:X8"/>
    <mergeCell ref="T3:AH7"/>
    <mergeCell ref="T2:AH2"/>
    <mergeCell ref="Y8:AA8"/>
    <mergeCell ref="A1:AH1"/>
    <mergeCell ref="D4:E4"/>
    <mergeCell ref="D5:E5"/>
    <mergeCell ref="D6:E6"/>
    <mergeCell ref="D3:I3"/>
    <mergeCell ref="K4:S4"/>
    <mergeCell ref="K5:S5"/>
    <mergeCell ref="K6:S6"/>
    <mergeCell ref="F4:J4"/>
    <mergeCell ref="F5:J5"/>
    <mergeCell ref="F6:J6"/>
  </mergeCells>
  <conditionalFormatting sqref="AH10:AH50">
    <cfRule type="cellIs" dxfId="2" priority="1" operator="lessThan">
      <formula>6</formula>
    </cfRule>
  </conditionalFormatting>
  <pageMargins left="0.19685039370078741" right="0.19685039370078741" top="0.39370078740157483" bottom="0.39370078740157483" header="0.51181102362204722" footer="0.51181102362204722"/>
  <pageSetup paperSize="5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31" sqref="K31:L31"/>
    </sheetView>
  </sheetViews>
  <sheetFormatPr baseColWidth="10" defaultRowHeight="15" x14ac:dyDescent="0.25"/>
  <cols>
    <col min="1" max="1" width="4" bestFit="1" customWidth="1"/>
    <col min="3" max="3" width="40.5703125" bestFit="1" customWidth="1"/>
  </cols>
  <sheetData>
    <row r="1" spans="1:9" x14ac:dyDescent="0.25">
      <c r="A1" s="77" t="s">
        <v>89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5" t="s">
        <v>80</v>
      </c>
      <c r="B2" s="55" t="s">
        <v>1</v>
      </c>
      <c r="C2" s="55" t="s">
        <v>2</v>
      </c>
      <c r="D2" s="55" t="s">
        <v>81</v>
      </c>
      <c r="E2" s="55" t="s">
        <v>82</v>
      </c>
      <c r="F2" s="55" t="s">
        <v>83</v>
      </c>
      <c r="G2" s="55" t="s">
        <v>84</v>
      </c>
      <c r="H2" s="55" t="s">
        <v>85</v>
      </c>
      <c r="I2" s="55" t="s">
        <v>86</v>
      </c>
    </row>
    <row r="3" spans="1:9" x14ac:dyDescent="0.25">
      <c r="A3" s="37">
        <f>'bimestre 1'!A10</f>
        <v>1</v>
      </c>
      <c r="B3" s="37">
        <f>'bimestre 1'!B10</f>
        <v>201418819</v>
      </c>
      <c r="C3" s="37" t="str">
        <f>'bimestre 1'!C10</f>
        <v xml:space="preserve">ALCÁNTARA  FABIÁN ALDER EMMANUEL </v>
      </c>
      <c r="D3" s="53">
        <f>'bimestre 1'!AH10</f>
        <v>5</v>
      </c>
      <c r="E3" s="54"/>
      <c r="F3" s="54"/>
      <c r="G3" s="54"/>
      <c r="H3" s="54">
        <f>SUM(D3:G3)</f>
        <v>5</v>
      </c>
      <c r="I3" s="54">
        <f>AVERAGE(D3:G3)</f>
        <v>5</v>
      </c>
    </row>
    <row r="4" spans="1:9" x14ac:dyDescent="0.25">
      <c r="A4" s="37">
        <f>'bimestre 1'!A11</f>
        <v>2</v>
      </c>
      <c r="B4" s="37">
        <f>'bimestre 1'!B11</f>
        <v>201455841</v>
      </c>
      <c r="C4" s="37" t="str">
        <f>'bimestre 1'!C11</f>
        <v>ACEVEDO VÁZQUEZ MARIANA MONTSERRAT</v>
      </c>
      <c r="D4" s="53">
        <f>'bimestre 1'!AH11</f>
        <v>7</v>
      </c>
      <c r="E4" s="54"/>
      <c r="F4" s="54"/>
      <c r="G4" s="54"/>
      <c r="H4" s="54">
        <f t="shared" ref="H4:H43" si="0">SUM(D4:G4)</f>
        <v>7</v>
      </c>
      <c r="I4" s="54">
        <f t="shared" ref="I4:I43" si="1">AVERAGE(D4:G4)</f>
        <v>7</v>
      </c>
    </row>
    <row r="5" spans="1:9" x14ac:dyDescent="0.25">
      <c r="A5" s="37">
        <f>'bimestre 1'!A12</f>
        <v>3</v>
      </c>
      <c r="B5" s="37">
        <f>'bimestre 1'!B12</f>
        <v>201447785</v>
      </c>
      <c r="C5" s="37" t="str">
        <f>'bimestre 1'!C12</f>
        <v>APARICIO MARTÍNEZ BENITO</v>
      </c>
      <c r="D5" s="53">
        <f>'bimestre 1'!AH12</f>
        <v>9</v>
      </c>
      <c r="E5" s="54"/>
      <c r="F5" s="54"/>
      <c r="G5" s="54"/>
      <c r="H5" s="54">
        <f t="shared" si="0"/>
        <v>9</v>
      </c>
      <c r="I5" s="54">
        <f t="shared" si="1"/>
        <v>9</v>
      </c>
    </row>
    <row r="6" spans="1:9" x14ac:dyDescent="0.25">
      <c r="A6" s="37">
        <f>'bimestre 1'!A13</f>
        <v>4</v>
      </c>
      <c r="B6" s="37">
        <f>'bimestre 1'!B13</f>
        <v>201447901</v>
      </c>
      <c r="C6" s="37" t="str">
        <f>'bimestre 1'!C13</f>
        <v xml:space="preserve">CASTAÑEDA LEAL ANDREA FERNANDA </v>
      </c>
      <c r="D6" s="53">
        <f>'bimestre 1'!AH13</f>
        <v>10</v>
      </c>
      <c r="E6" s="54"/>
      <c r="F6" s="54"/>
      <c r="G6" s="54"/>
      <c r="H6" s="54">
        <f t="shared" si="0"/>
        <v>10</v>
      </c>
      <c r="I6" s="54">
        <f t="shared" si="1"/>
        <v>10</v>
      </c>
    </row>
    <row r="7" spans="1:9" x14ac:dyDescent="0.25">
      <c r="A7" s="37">
        <f>'bimestre 1'!A14</f>
        <v>5</v>
      </c>
      <c r="B7" s="37">
        <f>'bimestre 1'!B14</f>
        <v>201401790</v>
      </c>
      <c r="C7" s="37" t="str">
        <f>'bimestre 1'!C14</f>
        <v>ESPINOSA HUERTA MARIANA</v>
      </c>
      <c r="D7" s="53">
        <f>'bimestre 1'!AH14</f>
        <v>9</v>
      </c>
      <c r="E7" s="54"/>
      <c r="F7" s="54"/>
      <c r="G7" s="54"/>
      <c r="H7" s="54">
        <f t="shared" si="0"/>
        <v>9</v>
      </c>
      <c r="I7" s="54">
        <f t="shared" si="1"/>
        <v>9</v>
      </c>
    </row>
    <row r="8" spans="1:9" x14ac:dyDescent="0.25">
      <c r="A8" s="37">
        <f>'bimestre 1'!A15</f>
        <v>6</v>
      </c>
      <c r="B8" s="37">
        <f>'bimestre 1'!B15</f>
        <v>201456887</v>
      </c>
      <c r="C8" s="37" t="str">
        <f>'bimestre 1'!C15</f>
        <v xml:space="preserve">ESTÉVEZ ESTÉVEZ JAQUELINE </v>
      </c>
      <c r="D8" s="53">
        <f>'bimestre 1'!AH15</f>
        <v>8</v>
      </c>
      <c r="E8" s="54"/>
      <c r="F8" s="54"/>
      <c r="G8" s="54"/>
      <c r="H8" s="54">
        <f t="shared" si="0"/>
        <v>8</v>
      </c>
      <c r="I8" s="54">
        <f t="shared" si="1"/>
        <v>8</v>
      </c>
    </row>
    <row r="9" spans="1:9" x14ac:dyDescent="0.25">
      <c r="A9" s="37">
        <f>'bimestre 1'!A16</f>
        <v>7</v>
      </c>
      <c r="B9" s="37">
        <f>'bimestre 1'!B16</f>
        <v>201456848</v>
      </c>
      <c r="C9" s="37" t="str">
        <f>'bimestre 1'!C16</f>
        <v>FERNÁNDEZ CESARÉOMARIA GUADALUPE</v>
      </c>
      <c r="D9" s="53">
        <f>'bimestre 1'!AH16</f>
        <v>10</v>
      </c>
      <c r="E9" s="54"/>
      <c r="F9" s="54"/>
      <c r="G9" s="54"/>
      <c r="H9" s="54">
        <f t="shared" si="0"/>
        <v>10</v>
      </c>
      <c r="I9" s="54">
        <f t="shared" si="1"/>
        <v>10</v>
      </c>
    </row>
    <row r="10" spans="1:9" x14ac:dyDescent="0.25">
      <c r="A10" s="37">
        <f>'bimestre 1'!A17</f>
        <v>8</v>
      </c>
      <c r="B10" s="37">
        <f>'bimestre 1'!B17</f>
        <v>201404885</v>
      </c>
      <c r="C10" s="37" t="str">
        <f>'bimestre 1'!C17</f>
        <v>FUENTES GALLARDO MIRIAM</v>
      </c>
      <c r="D10" s="53">
        <f>'bimestre 1'!AH17</f>
        <v>9</v>
      </c>
      <c r="E10" s="54"/>
      <c r="F10" s="54"/>
      <c r="G10" s="54"/>
      <c r="H10" s="54">
        <f t="shared" si="0"/>
        <v>9</v>
      </c>
      <c r="I10" s="54">
        <f t="shared" si="1"/>
        <v>9</v>
      </c>
    </row>
    <row r="11" spans="1:9" x14ac:dyDescent="0.25">
      <c r="A11" s="37">
        <f>'bimestre 1'!A18</f>
        <v>9</v>
      </c>
      <c r="B11" s="37">
        <f>'bimestre 1'!B18</f>
        <v>201420692</v>
      </c>
      <c r="C11" s="37" t="str">
        <f>'bimestre 1'!C18</f>
        <v xml:space="preserve">GÓMEZ DIONICIO ALEJANDRA </v>
      </c>
      <c r="D11" s="53">
        <f>'bimestre 1'!AH18</f>
        <v>8</v>
      </c>
      <c r="E11" s="54"/>
      <c r="F11" s="54"/>
      <c r="G11" s="54"/>
      <c r="H11" s="54">
        <f t="shared" si="0"/>
        <v>8</v>
      </c>
      <c r="I11" s="54">
        <f t="shared" si="1"/>
        <v>8</v>
      </c>
    </row>
    <row r="12" spans="1:9" x14ac:dyDescent="0.25">
      <c r="A12" s="37">
        <f>'bimestre 1'!A19</f>
        <v>10</v>
      </c>
      <c r="B12" s="37">
        <f>'bimestre 1'!B19</f>
        <v>201438539</v>
      </c>
      <c r="C12" s="37" t="str">
        <f>'bimestre 1'!C19</f>
        <v>GÓMEZ NICOLÁS JOSÉ MIGUEL</v>
      </c>
      <c r="D12" s="53">
        <f>'bimestre 1'!AH19</f>
        <v>0</v>
      </c>
      <c r="E12" s="54"/>
      <c r="F12" s="54"/>
      <c r="G12" s="54"/>
      <c r="H12" s="54">
        <f t="shared" si="0"/>
        <v>0</v>
      </c>
      <c r="I12" s="54">
        <f t="shared" si="1"/>
        <v>0</v>
      </c>
    </row>
    <row r="13" spans="1:9" x14ac:dyDescent="0.25">
      <c r="A13" s="37">
        <f>'bimestre 1'!A20</f>
        <v>11</v>
      </c>
      <c r="B13" s="37">
        <f>'bimestre 1'!B20</f>
        <v>201414207</v>
      </c>
      <c r="C13" s="37" t="str">
        <f>'bimestre 1'!C20</f>
        <v>GONZÁLEZ MORENO ROBERTO</v>
      </c>
      <c r="D13" s="53">
        <f>'bimestre 1'!AH20</f>
        <v>9</v>
      </c>
      <c r="E13" s="54"/>
      <c r="F13" s="54"/>
      <c r="G13" s="54"/>
      <c r="H13" s="54">
        <f t="shared" si="0"/>
        <v>9</v>
      </c>
      <c r="I13" s="54">
        <f t="shared" si="1"/>
        <v>9</v>
      </c>
    </row>
    <row r="14" spans="1:9" x14ac:dyDescent="0.25">
      <c r="A14" s="37">
        <f>'bimestre 1'!A21</f>
        <v>12</v>
      </c>
      <c r="B14" s="37">
        <f>'bimestre 1'!B21</f>
        <v>201408939</v>
      </c>
      <c r="C14" s="37" t="str">
        <f>'bimestre 1'!C21</f>
        <v xml:space="preserve">HEREDIA BUSTOS BELÉN </v>
      </c>
      <c r="D14" s="53">
        <f>'bimestre 1'!AH21</f>
        <v>7</v>
      </c>
      <c r="E14" s="54"/>
      <c r="F14" s="54"/>
      <c r="G14" s="54"/>
      <c r="H14" s="54">
        <f t="shared" si="0"/>
        <v>7</v>
      </c>
      <c r="I14" s="54">
        <f t="shared" si="1"/>
        <v>7</v>
      </c>
    </row>
    <row r="15" spans="1:9" x14ac:dyDescent="0.25">
      <c r="A15" s="37">
        <f>'bimestre 1'!A22</f>
        <v>13</v>
      </c>
      <c r="B15" s="37">
        <f>'bimestre 1'!B22</f>
        <v>201438610</v>
      </c>
      <c r="C15" s="37" t="str">
        <f>'bimestre 1'!C22</f>
        <v>HERNÁNDEZ SAAVEDRA LIZBETH JUDITH</v>
      </c>
      <c r="D15" s="53">
        <f>'bimestre 1'!AH22</f>
        <v>8</v>
      </c>
      <c r="E15" s="54"/>
      <c r="F15" s="54"/>
      <c r="G15" s="54"/>
      <c r="H15" s="54">
        <f t="shared" si="0"/>
        <v>8</v>
      </c>
      <c r="I15" s="54">
        <f t="shared" si="1"/>
        <v>8</v>
      </c>
    </row>
    <row r="16" spans="1:9" x14ac:dyDescent="0.25">
      <c r="A16" s="37">
        <f>'bimestre 1'!A23</f>
        <v>14</v>
      </c>
      <c r="B16" s="37">
        <f>'bimestre 1'!B23</f>
        <v>201403032</v>
      </c>
      <c r="C16" s="37" t="str">
        <f>'bimestre 1'!C23</f>
        <v>HIGUERAS CASTRO ADRIANA</v>
      </c>
      <c r="D16" s="53">
        <f>'bimestre 1'!AH23</f>
        <v>9</v>
      </c>
      <c r="E16" s="54"/>
      <c r="F16" s="54"/>
      <c r="G16" s="54"/>
      <c r="H16" s="54">
        <f t="shared" si="0"/>
        <v>9</v>
      </c>
      <c r="I16" s="54">
        <f t="shared" si="1"/>
        <v>9</v>
      </c>
    </row>
    <row r="17" spans="1:9" x14ac:dyDescent="0.25">
      <c r="A17" s="37">
        <f>'bimestre 1'!A24</f>
        <v>15</v>
      </c>
      <c r="B17" s="37">
        <f>'bimestre 1'!B24</f>
        <v>201420733</v>
      </c>
      <c r="C17" s="37" t="str">
        <f>'bimestre 1'!C24</f>
        <v>JIMÉNEZ ISLAS JOSÉ DOMINGO</v>
      </c>
      <c r="D17" s="53">
        <f>'bimestre 1'!AH24</f>
        <v>9</v>
      </c>
      <c r="E17" s="54"/>
      <c r="F17" s="54"/>
      <c r="G17" s="54"/>
      <c r="H17" s="54">
        <f t="shared" si="0"/>
        <v>9</v>
      </c>
      <c r="I17" s="54">
        <f t="shared" si="1"/>
        <v>9</v>
      </c>
    </row>
    <row r="18" spans="1:9" x14ac:dyDescent="0.25">
      <c r="A18" s="37">
        <f>'bimestre 1'!A25</f>
        <v>16</v>
      </c>
      <c r="B18" s="37">
        <f>'bimestre 1'!B25</f>
        <v>201428499</v>
      </c>
      <c r="C18" s="37" t="str">
        <f>'bimestre 1'!C25</f>
        <v>JUÁREZ DE HILARIO FÁTIMA JAQUELINE</v>
      </c>
      <c r="D18" s="53">
        <f>'bimestre 1'!AH25</f>
        <v>10</v>
      </c>
      <c r="E18" s="54"/>
      <c r="F18" s="54"/>
      <c r="G18" s="54"/>
      <c r="H18" s="54">
        <f t="shared" si="0"/>
        <v>10</v>
      </c>
      <c r="I18" s="54">
        <f t="shared" si="1"/>
        <v>10</v>
      </c>
    </row>
    <row r="19" spans="1:9" x14ac:dyDescent="0.25">
      <c r="A19" s="37">
        <f>'bimestre 1'!A26</f>
        <v>17</v>
      </c>
      <c r="B19" s="37">
        <f>'bimestre 1'!B26</f>
        <v>201438701</v>
      </c>
      <c r="C19" s="37" t="str">
        <f>'bimestre 1'!C26</f>
        <v>JUÁREZ TENTLE JUAN PABLO</v>
      </c>
      <c r="D19" s="53">
        <f>'bimestre 1'!AH26</f>
        <v>9</v>
      </c>
      <c r="E19" s="54"/>
      <c r="F19" s="54"/>
      <c r="G19" s="54"/>
      <c r="H19" s="54">
        <f t="shared" si="0"/>
        <v>9</v>
      </c>
      <c r="I19" s="54">
        <f t="shared" si="1"/>
        <v>9</v>
      </c>
    </row>
    <row r="20" spans="1:9" x14ac:dyDescent="0.25">
      <c r="A20" s="37">
        <f>'bimestre 1'!A27</f>
        <v>18</v>
      </c>
      <c r="B20" s="37">
        <f>'bimestre 1'!B27</f>
        <v>201420737</v>
      </c>
      <c r="C20" s="37" t="str">
        <f>'bimestre 1'!C27</f>
        <v>LANZAGORTA ARRIOLA CARLOS DANIEL</v>
      </c>
      <c r="D20" s="53">
        <f>'bimestre 1'!AH27</f>
        <v>8</v>
      </c>
      <c r="E20" s="54"/>
      <c r="F20" s="54"/>
      <c r="G20" s="54"/>
      <c r="H20" s="54">
        <f t="shared" si="0"/>
        <v>8</v>
      </c>
      <c r="I20" s="54">
        <f t="shared" si="1"/>
        <v>8</v>
      </c>
    </row>
    <row r="21" spans="1:9" x14ac:dyDescent="0.25">
      <c r="A21" s="37">
        <f>'bimestre 1'!A28</f>
        <v>19</v>
      </c>
      <c r="B21" s="37">
        <f>'bimestre 1'!B28</f>
        <v>201455854</v>
      </c>
      <c r="C21" s="37" t="str">
        <f>'bimestre 1'!C28</f>
        <v>LIMÓN NOLASCO IVÁN</v>
      </c>
      <c r="D21" s="53">
        <f>'bimestre 1'!AH28</f>
        <v>8</v>
      </c>
      <c r="E21" s="54"/>
      <c r="F21" s="54"/>
      <c r="G21" s="54"/>
      <c r="H21" s="54">
        <f t="shared" si="0"/>
        <v>8</v>
      </c>
      <c r="I21" s="54">
        <f t="shared" si="1"/>
        <v>8</v>
      </c>
    </row>
    <row r="22" spans="1:9" x14ac:dyDescent="0.25">
      <c r="A22" s="37">
        <f>'bimestre 1'!A29</f>
        <v>20</v>
      </c>
      <c r="B22" s="37">
        <f>'bimestre 1'!B29</f>
        <v>201408567</v>
      </c>
      <c r="C22" s="37" t="str">
        <f>'bimestre 1'!C29</f>
        <v>LÓPEZ GALICIA EDUARDO</v>
      </c>
      <c r="D22" s="53">
        <f>'bimestre 1'!AH29</f>
        <v>8</v>
      </c>
      <c r="E22" s="54"/>
      <c r="F22" s="54"/>
      <c r="G22" s="54"/>
      <c r="H22" s="54">
        <f t="shared" si="0"/>
        <v>8</v>
      </c>
      <c r="I22" s="54">
        <f t="shared" si="1"/>
        <v>8</v>
      </c>
    </row>
    <row r="23" spans="1:9" x14ac:dyDescent="0.25">
      <c r="A23" s="37">
        <f>'bimestre 1'!A30</f>
        <v>21</v>
      </c>
      <c r="B23" s="37">
        <f>'bimestre 1'!B30</f>
        <v>201428583</v>
      </c>
      <c r="C23" s="37" t="str">
        <f>'bimestre 1'!C30</f>
        <v>MARÍN RODRÍGUEZ MAYRA LORENA</v>
      </c>
      <c r="D23" s="53">
        <f>'bimestre 1'!AH30</f>
        <v>10</v>
      </c>
      <c r="E23" s="54"/>
      <c r="F23" s="54"/>
      <c r="G23" s="54"/>
      <c r="H23" s="54">
        <f t="shared" si="0"/>
        <v>10</v>
      </c>
      <c r="I23" s="54">
        <f t="shared" si="1"/>
        <v>10</v>
      </c>
    </row>
    <row r="24" spans="1:9" x14ac:dyDescent="0.25">
      <c r="A24" s="37">
        <f>'bimestre 1'!A31</f>
        <v>22</v>
      </c>
      <c r="B24" s="37">
        <f>'bimestre 1'!B31</f>
        <v>201412267</v>
      </c>
      <c r="C24" s="37" t="str">
        <f>'bimestre 1'!C31</f>
        <v xml:space="preserve">MARTÍNEZ MARTÍNEZ MARÍA GUADALUPE </v>
      </c>
      <c r="D24" s="53">
        <f>'bimestre 1'!AH31</f>
        <v>9</v>
      </c>
      <c r="E24" s="54"/>
      <c r="F24" s="54"/>
      <c r="G24" s="54"/>
      <c r="H24" s="54">
        <f t="shared" si="0"/>
        <v>9</v>
      </c>
      <c r="I24" s="54">
        <f t="shared" si="1"/>
        <v>9</v>
      </c>
    </row>
    <row r="25" spans="1:9" x14ac:dyDescent="0.25">
      <c r="A25" s="37">
        <f>'bimestre 1'!A32</f>
        <v>23</v>
      </c>
      <c r="B25" s="37">
        <f>'bimestre 1'!B32</f>
        <v>201438921</v>
      </c>
      <c r="C25" s="37" t="str">
        <f>'bimestre 1'!C32</f>
        <v>MARTÍNEZ OSORIO MANUEL ALEJANDRO</v>
      </c>
      <c r="D25" s="53">
        <f>'bimestre 1'!AH32</f>
        <v>5</v>
      </c>
      <c r="E25" s="54"/>
      <c r="F25" s="54"/>
      <c r="G25" s="54"/>
      <c r="H25" s="54">
        <f t="shared" si="0"/>
        <v>5</v>
      </c>
      <c r="I25" s="54">
        <f t="shared" si="1"/>
        <v>5</v>
      </c>
    </row>
    <row r="26" spans="1:9" x14ac:dyDescent="0.25">
      <c r="A26" s="37">
        <f>'bimestre 1'!A33</f>
        <v>24</v>
      </c>
      <c r="B26" s="37">
        <f>'bimestre 1'!B33</f>
        <v>201420763</v>
      </c>
      <c r="C26" s="37" t="str">
        <f>'bimestre 1'!C33</f>
        <v xml:space="preserve">MARTÍNEZ OSORIO JUAN LUIS </v>
      </c>
      <c r="D26" s="53">
        <f>'bimestre 1'!AH33</f>
        <v>9</v>
      </c>
      <c r="E26" s="54"/>
      <c r="F26" s="54"/>
      <c r="G26" s="54"/>
      <c r="H26" s="54">
        <f t="shared" si="0"/>
        <v>9</v>
      </c>
      <c r="I26" s="54">
        <f t="shared" si="1"/>
        <v>9</v>
      </c>
    </row>
    <row r="27" spans="1:9" x14ac:dyDescent="0.25">
      <c r="A27" s="37">
        <f>'bimestre 1'!A34</f>
        <v>25</v>
      </c>
      <c r="B27" s="37">
        <f>'bimestre 1'!B34</f>
        <v>201429199</v>
      </c>
      <c r="C27" s="37" t="str">
        <f>'bimestre 1'!C34</f>
        <v>MEDINA DE MARCOS DAVID</v>
      </c>
      <c r="D27" s="53">
        <f>'bimestre 1'!AH34</f>
        <v>8</v>
      </c>
      <c r="E27" s="54"/>
      <c r="F27" s="54"/>
      <c r="G27" s="54"/>
      <c r="H27" s="54">
        <f t="shared" si="0"/>
        <v>8</v>
      </c>
      <c r="I27" s="54">
        <f t="shared" si="1"/>
        <v>8</v>
      </c>
    </row>
    <row r="28" spans="1:9" x14ac:dyDescent="0.25">
      <c r="A28" s="37">
        <f>'bimestre 1'!A35</f>
        <v>26</v>
      </c>
      <c r="B28" s="37">
        <f>'bimestre 1'!B35</f>
        <v>201457878</v>
      </c>
      <c r="C28" s="37" t="str">
        <f>'bimestre 1'!C35</f>
        <v>MELO JIMÉNEZ ELÍAS</v>
      </c>
      <c r="D28" s="53">
        <f>'bimestre 1'!AH35</f>
        <v>8</v>
      </c>
      <c r="E28" s="54"/>
      <c r="F28" s="54"/>
      <c r="G28" s="54"/>
      <c r="H28" s="54">
        <f t="shared" si="0"/>
        <v>8</v>
      </c>
      <c r="I28" s="54">
        <f t="shared" si="1"/>
        <v>8</v>
      </c>
    </row>
    <row r="29" spans="1:9" x14ac:dyDescent="0.25">
      <c r="A29" s="37">
        <f>'bimestre 1'!A36</f>
        <v>27</v>
      </c>
      <c r="B29" s="37">
        <f>'bimestre 1'!B36</f>
        <v>201420792</v>
      </c>
      <c r="C29" s="37" t="str">
        <f>'bimestre 1'!C36</f>
        <v xml:space="preserve">MEZA REYES ARIAN </v>
      </c>
      <c r="D29" s="53">
        <f>'bimestre 1'!AH36</f>
        <v>8</v>
      </c>
      <c r="E29" s="54"/>
      <c r="F29" s="54"/>
      <c r="G29" s="54"/>
      <c r="H29" s="54">
        <f t="shared" si="0"/>
        <v>8</v>
      </c>
      <c r="I29" s="54">
        <f t="shared" si="1"/>
        <v>8</v>
      </c>
    </row>
    <row r="30" spans="1:9" x14ac:dyDescent="0.25">
      <c r="A30" s="37">
        <f>'bimestre 1'!A37</f>
        <v>28</v>
      </c>
      <c r="B30" s="37">
        <f>'bimestre 1'!B37</f>
        <v>201458193</v>
      </c>
      <c r="C30" s="37" t="str">
        <f>'bimestre 1'!C37</f>
        <v>MORALES JUÁREZ ISRAEL</v>
      </c>
      <c r="D30" s="53">
        <f>'bimestre 1'!AH37</f>
        <v>9</v>
      </c>
      <c r="E30" s="54"/>
      <c r="F30" s="54"/>
      <c r="G30" s="54"/>
      <c r="H30" s="54">
        <f t="shared" si="0"/>
        <v>9</v>
      </c>
      <c r="I30" s="54">
        <f t="shared" si="1"/>
        <v>9</v>
      </c>
    </row>
    <row r="31" spans="1:9" x14ac:dyDescent="0.25">
      <c r="A31" s="37">
        <f>'bimestre 1'!A38</f>
        <v>29</v>
      </c>
      <c r="B31" s="37">
        <f>'bimestre 1'!B38</f>
        <v>201414280</v>
      </c>
      <c r="C31" s="37" t="str">
        <f>'bimestre 1'!C38</f>
        <v xml:space="preserve">MORENO MARTÍNEZ ALAN </v>
      </c>
      <c r="D31" s="53">
        <f>'bimestre 1'!AH38</f>
        <v>9</v>
      </c>
      <c r="E31" s="54"/>
      <c r="F31" s="54"/>
      <c r="G31" s="54"/>
      <c r="H31" s="54">
        <f t="shared" si="0"/>
        <v>9</v>
      </c>
      <c r="I31" s="54">
        <f t="shared" si="1"/>
        <v>9</v>
      </c>
    </row>
    <row r="32" spans="1:9" x14ac:dyDescent="0.25">
      <c r="A32" s="37">
        <f>'bimestre 1'!A39</f>
        <v>30</v>
      </c>
      <c r="B32" s="37">
        <f>'bimestre 1'!B39</f>
        <v>201419013</v>
      </c>
      <c r="C32" s="37" t="str">
        <f>'bimestre 1'!C39</f>
        <v>MUÑOZ ORTIZ WENDY AURORA</v>
      </c>
      <c r="D32" s="53">
        <f>'bimestre 1'!AH39</f>
        <v>9</v>
      </c>
      <c r="E32" s="54"/>
      <c r="F32" s="54"/>
      <c r="G32" s="54"/>
      <c r="H32" s="54">
        <f t="shared" si="0"/>
        <v>9</v>
      </c>
      <c r="I32" s="54">
        <f t="shared" si="1"/>
        <v>9</v>
      </c>
    </row>
    <row r="33" spans="1:9" x14ac:dyDescent="0.25">
      <c r="A33" s="37">
        <f>'bimestre 1'!A40</f>
        <v>31</v>
      </c>
      <c r="B33" s="37">
        <f>'bimestre 1'!B40</f>
        <v>201402365</v>
      </c>
      <c r="C33" s="37" t="str">
        <f>'bimestre 1'!C40</f>
        <v>PALACIOS CRUZ MIRIAM ALEJANDRA</v>
      </c>
      <c r="D33" s="53">
        <f>'bimestre 1'!AH40</f>
        <v>8</v>
      </c>
      <c r="E33" s="54"/>
      <c r="F33" s="54"/>
      <c r="G33" s="54"/>
      <c r="H33" s="54">
        <f t="shared" si="0"/>
        <v>8</v>
      </c>
      <c r="I33" s="54">
        <f t="shared" si="1"/>
        <v>8</v>
      </c>
    </row>
    <row r="34" spans="1:9" x14ac:dyDescent="0.25">
      <c r="A34" s="37">
        <f>'bimestre 1'!A41</f>
        <v>32</v>
      </c>
      <c r="B34" s="37">
        <f>'bimestre 1'!B41</f>
        <v>201415774</v>
      </c>
      <c r="C34" s="37" t="str">
        <f>'bimestre 1'!C41</f>
        <v>PATIÑO JIMÉNEZ JOSÉ CARLOS</v>
      </c>
      <c r="D34" s="53">
        <f>'bimestre 1'!AH41</f>
        <v>8</v>
      </c>
      <c r="E34" s="54"/>
      <c r="F34" s="54"/>
      <c r="G34" s="54"/>
      <c r="H34" s="54">
        <f t="shared" si="0"/>
        <v>8</v>
      </c>
      <c r="I34" s="54">
        <f t="shared" si="1"/>
        <v>8</v>
      </c>
    </row>
    <row r="35" spans="1:9" x14ac:dyDescent="0.25">
      <c r="A35" s="37">
        <f>'bimestre 1'!A42</f>
        <v>33</v>
      </c>
      <c r="B35" s="37">
        <f>'bimestre 1'!B42</f>
        <v>201405471</v>
      </c>
      <c r="C35" s="37" t="str">
        <f>'bimestre 1'!C42</f>
        <v>PÉREZ ROSAS DIANA</v>
      </c>
      <c r="D35" s="53">
        <f>'bimestre 1'!AH42</f>
        <v>10</v>
      </c>
      <c r="E35" s="54"/>
      <c r="F35" s="54"/>
      <c r="G35" s="54"/>
      <c r="H35" s="54">
        <f t="shared" si="0"/>
        <v>10</v>
      </c>
      <c r="I35" s="54">
        <f t="shared" si="1"/>
        <v>10</v>
      </c>
    </row>
    <row r="36" spans="1:9" x14ac:dyDescent="0.25">
      <c r="A36" s="37">
        <f>'bimestre 1'!A43</f>
        <v>34</v>
      </c>
      <c r="B36" s="37">
        <f>'bimestre 1'!B43</f>
        <v>201458321</v>
      </c>
      <c r="C36" s="37" t="str">
        <f>'bimestre 1'!C43</f>
        <v xml:space="preserve">RAMÍREZ DENIS IRIS DANIELA </v>
      </c>
      <c r="D36" s="53">
        <f>'bimestre 1'!AH43</f>
        <v>9</v>
      </c>
      <c r="E36" s="54"/>
      <c r="F36" s="54"/>
      <c r="G36" s="54"/>
      <c r="H36" s="54">
        <f t="shared" si="0"/>
        <v>9</v>
      </c>
      <c r="I36" s="54">
        <f t="shared" si="1"/>
        <v>9</v>
      </c>
    </row>
    <row r="37" spans="1:9" x14ac:dyDescent="0.25">
      <c r="A37" s="37">
        <f>'bimestre 1'!A44</f>
        <v>35</v>
      </c>
      <c r="B37" s="37">
        <f>'bimestre 1'!B44</f>
        <v>201403071</v>
      </c>
      <c r="C37" s="37" t="str">
        <f>'bimestre 1'!C44</f>
        <v xml:space="preserve">RAMÍREZ FLORES MARIA FERNANDA </v>
      </c>
      <c r="D37" s="53">
        <f>'bimestre 1'!AH44</f>
        <v>9</v>
      </c>
      <c r="E37" s="54"/>
      <c r="F37" s="54"/>
      <c r="G37" s="54"/>
      <c r="H37" s="54">
        <f t="shared" si="0"/>
        <v>9</v>
      </c>
      <c r="I37" s="54">
        <f t="shared" si="1"/>
        <v>9</v>
      </c>
    </row>
    <row r="38" spans="1:9" x14ac:dyDescent="0.25">
      <c r="A38" s="37">
        <f>'bimestre 1'!A45</f>
        <v>36</v>
      </c>
      <c r="B38" s="37">
        <f>'bimestre 1'!B45</f>
        <v>201415818</v>
      </c>
      <c r="C38" s="37" t="str">
        <f>'bimestre 1'!C45</f>
        <v xml:space="preserve">RUÍZ GUERRERO KARINA  YOLANDA </v>
      </c>
      <c r="D38" s="53">
        <f>'bimestre 1'!AH45</f>
        <v>8</v>
      </c>
      <c r="E38" s="54"/>
      <c r="F38" s="54"/>
      <c r="G38" s="54"/>
      <c r="H38" s="54">
        <f t="shared" si="0"/>
        <v>8</v>
      </c>
      <c r="I38" s="54">
        <f t="shared" si="1"/>
        <v>8</v>
      </c>
    </row>
    <row r="39" spans="1:9" x14ac:dyDescent="0.25">
      <c r="A39" s="37">
        <f>'bimestre 1'!A46</f>
        <v>37</v>
      </c>
      <c r="B39" s="37">
        <f>'bimestre 1'!B46</f>
        <v>201458476</v>
      </c>
      <c r="C39" s="37" t="str">
        <f>'bimestre 1'!C46</f>
        <v>SÁNCHEZ HERNÁNDEZ MARCO ANTONIO</v>
      </c>
      <c r="D39" s="53">
        <f>'bimestre 1'!AH46</f>
        <v>9</v>
      </c>
      <c r="E39" s="54"/>
      <c r="F39" s="54"/>
      <c r="G39" s="54"/>
      <c r="H39" s="54">
        <f t="shared" si="0"/>
        <v>9</v>
      </c>
      <c r="I39" s="54">
        <f t="shared" si="1"/>
        <v>9</v>
      </c>
    </row>
    <row r="40" spans="1:9" x14ac:dyDescent="0.25">
      <c r="A40" s="37">
        <f>'bimestre 1'!A47</f>
        <v>38</v>
      </c>
      <c r="B40" s="37">
        <f>'bimestre 1'!B47</f>
        <v>201458659</v>
      </c>
      <c r="C40" s="37" t="str">
        <f>'bimestre 1'!C47</f>
        <v>SÁNCHEZ JIMÉNEZ ESMERALDA</v>
      </c>
      <c r="D40" s="53">
        <f>'bimestre 1'!AH47</f>
        <v>8</v>
      </c>
      <c r="E40" s="54"/>
      <c r="F40" s="54"/>
      <c r="G40" s="54"/>
      <c r="H40" s="54">
        <f t="shared" si="0"/>
        <v>8</v>
      </c>
      <c r="I40" s="54">
        <f t="shared" si="1"/>
        <v>8</v>
      </c>
    </row>
    <row r="41" spans="1:9" x14ac:dyDescent="0.25">
      <c r="A41" s="37">
        <f>'bimestre 1'!A48</f>
        <v>39</v>
      </c>
      <c r="B41" s="37">
        <f>'bimestre 1'!B48</f>
        <v>201423250</v>
      </c>
      <c r="C41" s="37" t="str">
        <f>'bimestre 1'!C48</f>
        <v>SÁNCHEZ MARCIAL LUIS ÁNGEL</v>
      </c>
      <c r="D41" s="53">
        <f>'bimestre 1'!AH48</f>
        <v>8</v>
      </c>
      <c r="E41" s="54"/>
      <c r="F41" s="54"/>
      <c r="G41" s="54"/>
      <c r="H41" s="54">
        <f t="shared" si="0"/>
        <v>8</v>
      </c>
      <c r="I41" s="54">
        <f t="shared" si="1"/>
        <v>8</v>
      </c>
    </row>
    <row r="42" spans="1:9" x14ac:dyDescent="0.25">
      <c r="A42" s="37">
        <f>'bimestre 1'!A49</f>
        <v>40</v>
      </c>
      <c r="B42" s="37">
        <f>'bimestre 1'!B49</f>
        <v>201439527</v>
      </c>
      <c r="C42" s="37" t="str">
        <f>'bimestre 1'!C49</f>
        <v>VÁZQUEZ GONZÁLEZ JUAN MANUEL</v>
      </c>
      <c r="D42" s="53">
        <f>'bimestre 1'!AH49</f>
        <v>9</v>
      </c>
      <c r="E42" s="54"/>
      <c r="F42" s="54"/>
      <c r="G42" s="54"/>
      <c r="H42" s="54">
        <f t="shared" si="0"/>
        <v>9</v>
      </c>
      <c r="I42" s="54">
        <f t="shared" si="1"/>
        <v>9</v>
      </c>
    </row>
    <row r="43" spans="1:9" x14ac:dyDescent="0.25">
      <c r="A43" s="37">
        <f>'bimestre 1'!A50</f>
        <v>41</v>
      </c>
      <c r="B43" s="37">
        <f>'bimestre 1'!B50</f>
        <v>201420908</v>
      </c>
      <c r="C43" s="37" t="str">
        <f>'bimestre 1'!C50</f>
        <v>VÁZQUEZ ROMERO JESSICA</v>
      </c>
      <c r="D43" s="53">
        <f>'bimestre 1'!AH50</f>
        <v>9</v>
      </c>
      <c r="E43" s="54"/>
      <c r="F43" s="54"/>
      <c r="G43" s="54"/>
      <c r="H43" s="54">
        <f t="shared" si="0"/>
        <v>9</v>
      </c>
      <c r="I43" s="54">
        <f t="shared" si="1"/>
        <v>9</v>
      </c>
    </row>
    <row r="44" spans="1:9" x14ac:dyDescent="0.25">
      <c r="C44" s="57" t="s">
        <v>87</v>
      </c>
      <c r="D44" s="58">
        <f>AVERAGE(D3:D43)</f>
        <v>8.2682926829268286</v>
      </c>
      <c r="E44" s="58" t="e">
        <f t="shared" ref="E44:I44" si="2">AVERAGE(E3:E43)</f>
        <v>#DIV/0!</v>
      </c>
      <c r="F44" s="58" t="e">
        <f t="shared" si="2"/>
        <v>#DIV/0!</v>
      </c>
      <c r="G44" s="58" t="e">
        <f t="shared" si="2"/>
        <v>#DIV/0!</v>
      </c>
      <c r="H44" s="58"/>
      <c r="I44" s="58">
        <f t="shared" si="2"/>
        <v>8.2682926829268286</v>
      </c>
    </row>
    <row r="45" spans="1:9" x14ac:dyDescent="0.25">
      <c r="C45" s="56" t="s">
        <v>88</v>
      </c>
      <c r="D45" s="52">
        <f>AVERAGE(D3:D11,D13:D43)</f>
        <v>8.4749999999999996</v>
      </c>
      <c r="E45" s="52" t="e">
        <f t="shared" ref="E45:I45" si="3">AVERAGE(E3:E11,E13:E43)</f>
        <v>#DIV/0!</v>
      </c>
      <c r="F45" s="52" t="e">
        <f t="shared" si="3"/>
        <v>#DIV/0!</v>
      </c>
      <c r="G45" s="52" t="e">
        <f t="shared" si="3"/>
        <v>#DIV/0!</v>
      </c>
      <c r="H45" s="52"/>
      <c r="I45" s="52">
        <f t="shared" si="3"/>
        <v>8.4749999999999996</v>
      </c>
    </row>
  </sheetData>
  <mergeCells count="1">
    <mergeCell ref="A1:I1"/>
  </mergeCells>
  <conditionalFormatting sqref="D3:G43 I3:I43">
    <cfRule type="cellIs" dxfId="1" priority="2" operator="lessThan">
      <formula>6</formula>
    </cfRule>
  </conditionalFormatting>
  <conditionalFormatting sqref="H3:H43">
    <cfRule type="cellIs" dxfId="0" priority="1" operator="lessThan">
      <formula>24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bimestre 1</vt:lpstr>
      <vt:lpstr>promedios</vt:lpstr>
      <vt:lpstr>'bimestre 1'!Área_de_impresión</vt:lpstr>
    </vt:vector>
  </TitlesOfParts>
  <Company>BUAP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sielc</dc:creator>
  <cp:lastModifiedBy>estrella</cp:lastModifiedBy>
  <cp:lastPrinted>2014-06-25T23:47:29Z</cp:lastPrinted>
  <dcterms:created xsi:type="dcterms:W3CDTF">2011-10-25T22:15:15Z</dcterms:created>
  <dcterms:modified xsi:type="dcterms:W3CDTF">2014-10-09T03:56:56Z</dcterms:modified>
</cp:coreProperties>
</file>